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690" windowHeight="111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R13" i="3" l="1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 l="1"/>
  <c r="AS13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C6" i="3"/>
  <c r="P21" i="2" l="1"/>
  <c r="O21" i="2"/>
  <c r="C8" i="1" l="1"/>
  <c r="D8" i="1" s="1"/>
  <c r="E8" i="1" s="1"/>
  <c r="C10" i="1"/>
  <c r="D10" i="1" s="1"/>
  <c r="E10" i="1" s="1"/>
  <c r="C12" i="1"/>
  <c r="D12" i="1" s="1"/>
  <c r="E12" i="1" s="1"/>
  <c r="C15" i="1"/>
  <c r="D15" i="1" s="1"/>
  <c r="F15" i="1" s="1"/>
  <c r="C18" i="1"/>
  <c r="D18" i="1" s="1"/>
  <c r="F18" i="1" s="1"/>
  <c r="C21" i="1"/>
  <c r="D21" i="1" s="1"/>
  <c r="F21" i="1" s="1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4" i="2"/>
  <c r="Q21" i="2" s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4" i="2"/>
  <c r="F12" i="1" l="1"/>
  <c r="F22" i="1" s="1"/>
  <c r="U21" i="2"/>
  <c r="L21" i="2"/>
  <c r="L23" i="2" s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4" i="2"/>
  <c r="F21" i="2" s="1"/>
  <c r="F23" i="2" s="1"/>
  <c r="C28" i="1" l="1"/>
  <c r="F28" i="1" s="1"/>
</calcChain>
</file>

<file path=xl/sharedStrings.xml><?xml version="1.0" encoding="utf-8"?>
<sst xmlns="http://schemas.openxmlformats.org/spreadsheetml/2006/main" count="62" uniqueCount="37">
  <si>
    <t>Perunding Ukur Tekun Sdn Bhd</t>
  </si>
  <si>
    <t>MRT v207</t>
  </si>
  <si>
    <t>Survey Works</t>
  </si>
  <si>
    <t>UD Works</t>
  </si>
  <si>
    <t>Utilities Detection</t>
  </si>
  <si>
    <t>March</t>
  </si>
  <si>
    <t>April</t>
  </si>
  <si>
    <t>May</t>
  </si>
  <si>
    <t>Description</t>
  </si>
  <si>
    <t>No.</t>
  </si>
  <si>
    <t>RAIN</t>
  </si>
  <si>
    <t>cerapan</t>
  </si>
  <si>
    <t>OS101</t>
  </si>
  <si>
    <t>OS - 2015</t>
  </si>
  <si>
    <t>OS - 2017</t>
  </si>
  <si>
    <t>- Traversing</t>
  </si>
  <si>
    <t>- Leveling</t>
  </si>
  <si>
    <t>JUPEM 2015</t>
  </si>
  <si>
    <t>JUPEM OLD</t>
  </si>
  <si>
    <t>Control Point (25%)
- Monumenting</t>
  </si>
  <si>
    <t>Demarcation of Centre of Pier (25%)</t>
  </si>
  <si>
    <t>Demarcation of ROW (25%)</t>
  </si>
  <si>
    <t>Topographical Survey (25%)</t>
  </si>
  <si>
    <t>Total Quantity</t>
  </si>
  <si>
    <t>Percentage Overall</t>
  </si>
  <si>
    <t>Percentage by item</t>
  </si>
  <si>
    <t>Percentage Completion by Item</t>
  </si>
  <si>
    <t>Total Completion</t>
  </si>
  <si>
    <t>Required to redo</t>
  </si>
  <si>
    <t>Require to retake one more levelling</t>
  </si>
  <si>
    <t>recheck</t>
  </si>
  <si>
    <t>chong</t>
  </si>
  <si>
    <t>foo</t>
  </si>
  <si>
    <t>total</t>
  </si>
  <si>
    <t>Progress Report for Field Work as of 11th April 2017</t>
  </si>
  <si>
    <t>hui</t>
  </si>
  <si>
    <t>haris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</si>
</sst>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.0000_);_(* \(#,##0.0000\);_(* &quot;-&quot;??_);_(@_)"/>
    <numFmt numFmtId="165" formatCode="0.0"/>
    <numFmt numFmtId="166" formatCode="0.0000"/>
    <numFmt numFmtId="167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166" fontId="0" fillId="0" borderId="1" xfId="0" applyNumberFormat="1" applyBorder="1"/>
    <xf numFmtId="164" fontId="0" fillId="0" borderId="1" xfId="0" applyNumberFormat="1" applyBorder="1"/>
    <xf numFmtId="0" fontId="2" fillId="0" borderId="0" xfId="0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7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167" fontId="3" fillId="0" borderId="1" xfId="2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/>
    </xf>
    <xf numFmtId="165" fontId="4" fillId="0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4" fillId="0" borderId="0" xfId="0" applyFont="1" applyFill="1" applyBorder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167" fontId="4" fillId="0" borderId="0" xfId="2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7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0" fillId="0" borderId="0" xfId="0" applyNumberFormat="1"/>
    <xf numFmtId="0" fontId="3" fillId="0" borderId="1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textRotation="90"/>
    </xf>
    <xf numFmtId="167" fontId="3" fillId="0" borderId="1" xfId="0" applyNumberFormat="1" applyFont="1" applyBorder="1" applyAlignment="1">
      <alignment horizontal="center" vertical="center"/>
    </xf>
    <xf numFmtId="167" fontId="3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4"/>
  <sheetViews>
    <sheetView tabSelected="1" topLeftCell="A16" zoomScale="85" zoomScaleNormal="85" workbookViewId="0">
      <selection activeCell="AF28" sqref="AF28"/>
    </sheetView>
  </sheetViews>
  <sheetFormatPr defaultRowHeight="12.75" x14ac:dyDescent="0.2"/>
  <cols>
    <col min="1" max="1" width="9.140625" style="11"/>
    <col min="2" max="2" width="33.42578125" style="11" bestFit="1" customWidth="1"/>
    <col min="3" max="4" width="9.85546875" style="11" customWidth="1"/>
    <col min="5" max="5" width="9.85546875" style="11" hidden="1" customWidth="1"/>
    <col min="6" max="6" width="9.85546875" style="11" customWidth="1"/>
    <col min="7" max="47" width="3.140625" style="34" customWidth="1"/>
    <col min="48" max="48" width="3.140625" style="11" customWidth="1"/>
    <col min="49" max="50" width="4.42578125" style="11" customWidth="1"/>
    <col min="51" max="16384" width="9.140625" style="11"/>
  </cols>
  <sheetData>
    <row r="1" spans="1:48" ht="15.7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</row>
    <row r="2" spans="1:48" ht="15.75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</row>
    <row r="3" spans="1:48" ht="15.75" x14ac:dyDescent="0.25">
      <c r="A3" s="51" t="s">
        <v>34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</row>
    <row r="5" spans="1:48" x14ac:dyDescent="0.2">
      <c r="A5" s="54" t="s">
        <v>2</v>
      </c>
      <c r="B5" s="55"/>
      <c r="C5" s="55"/>
      <c r="D5" s="55"/>
      <c r="E5" s="55"/>
      <c r="F5" s="56"/>
      <c r="G5" s="53" t="s">
        <v>5</v>
      </c>
      <c r="H5" s="53"/>
      <c r="I5" s="53"/>
      <c r="J5" s="53"/>
      <c r="K5" s="53"/>
      <c r="L5" s="53"/>
      <c r="M5" s="53"/>
      <c r="N5" s="53"/>
      <c r="O5" s="53"/>
      <c r="P5" s="53" t="s">
        <v>6</v>
      </c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 t="s">
        <v>7</v>
      </c>
      <c r="AU5" s="53"/>
      <c r="AV5" s="53"/>
    </row>
    <row r="6" spans="1:48" ht="47.25" customHeight="1" x14ac:dyDescent="0.2">
      <c r="A6" s="17" t="s">
        <v>9</v>
      </c>
      <c r="B6" s="17" t="s">
        <v>8</v>
      </c>
      <c r="C6" s="13" t="s">
        <v>23</v>
      </c>
      <c r="D6" s="14" t="s">
        <v>26</v>
      </c>
      <c r="E6" s="14" t="s">
        <v>25</v>
      </c>
      <c r="F6" s="14" t="s">
        <v>24</v>
      </c>
      <c r="G6" s="15">
        <v>23</v>
      </c>
      <c r="H6" s="15">
        <v>24</v>
      </c>
      <c r="I6" s="15">
        <v>25</v>
      </c>
      <c r="J6" s="16">
        <v>26</v>
      </c>
      <c r="K6" s="15">
        <v>27</v>
      </c>
      <c r="L6" s="15">
        <v>28</v>
      </c>
      <c r="M6" s="15">
        <v>29</v>
      </c>
      <c r="N6" s="15">
        <v>30</v>
      </c>
      <c r="O6" s="15">
        <v>31</v>
      </c>
      <c r="P6" s="15">
        <v>1</v>
      </c>
      <c r="Q6" s="16">
        <v>2</v>
      </c>
      <c r="R6" s="15">
        <v>3</v>
      </c>
      <c r="S6" s="15">
        <v>4</v>
      </c>
      <c r="T6" s="15">
        <v>5</v>
      </c>
      <c r="U6" s="15">
        <v>6</v>
      </c>
      <c r="V6" s="15">
        <v>7</v>
      </c>
      <c r="W6" s="15">
        <v>8</v>
      </c>
      <c r="X6" s="16">
        <v>9</v>
      </c>
      <c r="Y6" s="15">
        <v>10</v>
      </c>
      <c r="Z6" s="15">
        <v>11</v>
      </c>
      <c r="AA6" s="15">
        <v>12</v>
      </c>
      <c r="AB6" s="15">
        <v>13</v>
      </c>
      <c r="AC6" s="15">
        <v>14</v>
      </c>
      <c r="AD6" s="15">
        <v>15</v>
      </c>
      <c r="AE6" s="16">
        <v>16</v>
      </c>
      <c r="AF6" s="15">
        <v>17</v>
      </c>
      <c r="AG6" s="15">
        <v>18</v>
      </c>
      <c r="AH6" s="15">
        <v>19</v>
      </c>
      <c r="AI6" s="15">
        <v>20</v>
      </c>
      <c r="AJ6" s="15">
        <v>21</v>
      </c>
      <c r="AK6" s="15">
        <v>22</v>
      </c>
      <c r="AL6" s="16">
        <v>23</v>
      </c>
      <c r="AM6" s="15">
        <v>24</v>
      </c>
      <c r="AN6" s="15">
        <v>25</v>
      </c>
      <c r="AO6" s="15">
        <v>26</v>
      </c>
      <c r="AP6" s="15">
        <v>27</v>
      </c>
      <c r="AQ6" s="15">
        <v>28</v>
      </c>
      <c r="AR6" s="15">
        <v>29</v>
      </c>
      <c r="AS6" s="16">
        <v>30</v>
      </c>
      <c r="AT6" s="15">
        <v>1</v>
      </c>
      <c r="AU6" s="15">
        <v>2</v>
      </c>
      <c r="AV6" s="15">
        <v>3</v>
      </c>
    </row>
    <row r="7" spans="1:48" ht="48" customHeight="1" x14ac:dyDescent="0.2">
      <c r="A7" s="17">
        <v>1</v>
      </c>
      <c r="B7" s="18" t="s">
        <v>19</v>
      </c>
      <c r="C7" s="17">
        <v>32</v>
      </c>
      <c r="D7" s="19"/>
      <c r="E7" s="19"/>
      <c r="F7" s="19"/>
      <c r="G7" s="20">
        <v>10</v>
      </c>
      <c r="H7" s="20">
        <v>10</v>
      </c>
      <c r="I7" s="20">
        <v>10</v>
      </c>
      <c r="J7" s="21"/>
      <c r="K7" s="20">
        <v>10</v>
      </c>
      <c r="L7" s="21"/>
      <c r="M7" s="21"/>
      <c r="N7" s="21"/>
      <c r="O7" s="21"/>
      <c r="P7" s="21"/>
      <c r="Q7" s="21"/>
      <c r="R7" s="21"/>
      <c r="S7" s="21"/>
      <c r="T7" s="21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</row>
    <row r="8" spans="1:48" ht="48" customHeight="1" x14ac:dyDescent="0.2">
      <c r="A8" s="17"/>
      <c r="C8" s="17">
        <f>SUM(G8:AH8)</f>
        <v>32</v>
      </c>
      <c r="D8" s="23">
        <f>C8/C7</f>
        <v>1</v>
      </c>
      <c r="E8" s="23">
        <f>D8*0.33</f>
        <v>0.33</v>
      </c>
      <c r="F8" s="23"/>
      <c r="G8" s="21"/>
      <c r="H8" s="21">
        <v>11</v>
      </c>
      <c r="I8" s="21">
        <v>10</v>
      </c>
      <c r="J8" s="21"/>
      <c r="K8" s="21"/>
      <c r="L8" s="21">
        <v>4</v>
      </c>
      <c r="M8" s="21"/>
      <c r="N8" s="22"/>
      <c r="O8" s="22"/>
      <c r="P8" s="22"/>
      <c r="Q8" s="22"/>
      <c r="R8" s="22">
        <v>7</v>
      </c>
      <c r="S8" s="22"/>
      <c r="T8" s="22"/>
      <c r="U8" s="22"/>
      <c r="V8" s="22"/>
      <c r="W8" s="22"/>
      <c r="X8" s="21"/>
      <c r="Y8" s="22"/>
      <c r="Z8" s="22"/>
      <c r="AA8" s="22"/>
      <c r="AB8" s="22"/>
      <c r="AC8" s="22"/>
      <c r="AD8" s="22"/>
      <c r="AE8" s="21"/>
      <c r="AF8" s="22"/>
      <c r="AG8" s="22"/>
      <c r="AH8" s="22"/>
      <c r="AI8" s="22"/>
      <c r="AJ8" s="22"/>
      <c r="AK8" s="22"/>
      <c r="AL8" s="21"/>
      <c r="AM8" s="22"/>
      <c r="AN8" s="22"/>
      <c r="AO8" s="22"/>
      <c r="AP8" s="22"/>
      <c r="AQ8" s="22"/>
      <c r="AR8" s="22"/>
      <c r="AS8" s="21"/>
      <c r="AT8" s="22"/>
      <c r="AU8" s="22"/>
      <c r="AV8" s="22"/>
    </row>
    <row r="9" spans="1:48" ht="48" customHeight="1" x14ac:dyDescent="0.2">
      <c r="A9" s="17"/>
      <c r="B9" s="24" t="s">
        <v>15</v>
      </c>
      <c r="C9" s="17">
        <v>32</v>
      </c>
      <c r="D9" s="23"/>
      <c r="E9" s="23"/>
      <c r="F9" s="23"/>
      <c r="G9" s="21"/>
      <c r="H9" s="21"/>
      <c r="I9" s="21"/>
      <c r="J9" s="21"/>
      <c r="K9" s="21"/>
      <c r="L9" s="20">
        <v>10</v>
      </c>
      <c r="M9" s="20">
        <v>10</v>
      </c>
      <c r="N9" s="20">
        <v>10</v>
      </c>
      <c r="O9" s="20">
        <v>10</v>
      </c>
      <c r="P9" s="22"/>
      <c r="Q9" s="22"/>
      <c r="R9" s="22"/>
      <c r="S9" s="22"/>
      <c r="T9" s="22"/>
      <c r="U9" s="22"/>
      <c r="V9" s="22"/>
      <c r="W9" s="22"/>
      <c r="X9" s="21"/>
      <c r="Y9" s="22"/>
      <c r="Z9" s="22"/>
      <c r="AA9" s="22"/>
      <c r="AB9" s="22"/>
      <c r="AC9" s="22"/>
      <c r="AD9" s="22"/>
      <c r="AE9" s="21"/>
      <c r="AF9" s="22"/>
      <c r="AG9" s="22"/>
      <c r="AH9" s="22"/>
      <c r="AI9" s="22"/>
      <c r="AJ9" s="22"/>
      <c r="AK9" s="22"/>
      <c r="AL9" s="21"/>
      <c r="AM9" s="22"/>
      <c r="AN9" s="22"/>
      <c r="AO9" s="22"/>
      <c r="AP9" s="22"/>
      <c r="AQ9" s="22"/>
      <c r="AR9" s="22"/>
      <c r="AS9" s="21"/>
      <c r="AT9" s="22"/>
      <c r="AU9" s="22"/>
      <c r="AV9" s="22"/>
    </row>
    <row r="10" spans="1:48" ht="48" customHeight="1" x14ac:dyDescent="0.2">
      <c r="A10" s="17"/>
      <c r="B10" s="11" t="s">
        <v>28</v>
      </c>
      <c r="C10" s="17">
        <f>SUM(G10:AH10)</f>
        <v>32</v>
      </c>
      <c r="D10" s="23">
        <f>C10/C9</f>
        <v>1</v>
      </c>
      <c r="E10" s="23">
        <f>D10*0.33</f>
        <v>0.33</v>
      </c>
      <c r="F10" s="23"/>
      <c r="G10" s="21"/>
      <c r="H10" s="21"/>
      <c r="I10" s="21"/>
      <c r="J10" s="21"/>
      <c r="K10" s="21">
        <v>21</v>
      </c>
      <c r="L10" s="21"/>
      <c r="M10" s="21"/>
      <c r="N10" s="22"/>
      <c r="O10" s="22">
        <v>4</v>
      </c>
      <c r="P10" s="22"/>
      <c r="Q10" s="22"/>
      <c r="R10" s="22">
        <v>7</v>
      </c>
      <c r="S10" s="22"/>
      <c r="T10" s="22"/>
      <c r="U10" s="22"/>
      <c r="V10" s="48" t="s">
        <v>30</v>
      </c>
      <c r="W10" s="48" t="s">
        <v>30</v>
      </c>
      <c r="X10" s="21"/>
      <c r="Y10" s="22"/>
      <c r="Z10" s="48" t="s">
        <v>30</v>
      </c>
      <c r="AA10" s="48" t="s">
        <v>30</v>
      </c>
      <c r="AB10" s="48" t="s">
        <v>30</v>
      </c>
      <c r="AC10" s="48" t="s">
        <v>30</v>
      </c>
      <c r="AD10" s="22"/>
      <c r="AE10" s="21"/>
      <c r="AF10" s="22"/>
      <c r="AG10" s="22"/>
      <c r="AH10" s="22"/>
      <c r="AI10" s="22"/>
      <c r="AJ10" s="22"/>
      <c r="AK10" s="22"/>
      <c r="AL10" s="21"/>
      <c r="AM10" s="22"/>
      <c r="AN10" s="22"/>
      <c r="AO10" s="22"/>
      <c r="AP10" s="22"/>
      <c r="AQ10" s="22"/>
      <c r="AR10" s="22"/>
      <c r="AS10" s="21"/>
      <c r="AT10" s="22"/>
      <c r="AU10" s="22"/>
      <c r="AV10" s="22"/>
    </row>
    <row r="11" spans="1:48" ht="48" customHeight="1" x14ac:dyDescent="0.2">
      <c r="A11" s="17"/>
      <c r="B11" s="24" t="s">
        <v>16</v>
      </c>
      <c r="C11" s="17">
        <v>32</v>
      </c>
      <c r="D11" s="23"/>
      <c r="E11" s="23"/>
      <c r="F11" s="23"/>
      <c r="G11" s="21"/>
      <c r="H11" s="21"/>
      <c r="I11" s="21"/>
      <c r="J11" s="21"/>
      <c r="K11" s="21"/>
      <c r="L11" s="21"/>
      <c r="M11" s="21"/>
      <c r="N11" s="22"/>
      <c r="O11" s="22"/>
      <c r="P11" s="20">
        <v>10</v>
      </c>
      <c r="Q11" s="22"/>
      <c r="R11" s="20">
        <v>10</v>
      </c>
      <c r="S11" s="20">
        <v>10</v>
      </c>
      <c r="T11" s="20">
        <v>10</v>
      </c>
      <c r="U11" s="22"/>
      <c r="V11" s="22"/>
      <c r="W11" s="22"/>
      <c r="X11" s="21"/>
      <c r="Y11" s="22"/>
      <c r="Z11" s="22"/>
      <c r="AB11" s="22"/>
      <c r="AC11" s="22"/>
      <c r="AD11" s="22"/>
      <c r="AE11" s="21"/>
      <c r="AF11" s="22"/>
      <c r="AG11" s="22"/>
      <c r="AH11" s="22"/>
      <c r="AI11" s="22"/>
      <c r="AJ11" s="22"/>
      <c r="AK11" s="22"/>
      <c r="AL11" s="21"/>
      <c r="AM11" s="22"/>
      <c r="AN11" s="22"/>
      <c r="AO11" s="22"/>
      <c r="AP11" s="22"/>
      <c r="AQ11" s="22"/>
      <c r="AR11" s="22"/>
      <c r="AS11" s="21"/>
      <c r="AT11" s="22"/>
      <c r="AU11" s="22"/>
      <c r="AV11" s="22"/>
    </row>
    <row r="12" spans="1:48" ht="48" customHeight="1" x14ac:dyDescent="0.2">
      <c r="A12" s="17"/>
      <c r="B12" s="12" t="s">
        <v>29</v>
      </c>
      <c r="C12" s="17">
        <f>SUM(G12:AH12)</f>
        <v>32</v>
      </c>
      <c r="D12" s="23">
        <f>C12/C11</f>
        <v>1</v>
      </c>
      <c r="E12" s="23">
        <f>D12*0.34</f>
        <v>0.34</v>
      </c>
      <c r="F12" s="23">
        <f>(E12+E10+E8)*0.25</f>
        <v>0.25</v>
      </c>
      <c r="G12" s="21"/>
      <c r="H12" s="21"/>
      <c r="I12" s="21"/>
      <c r="J12" s="21"/>
      <c r="K12" s="21"/>
      <c r="L12" s="21"/>
      <c r="M12" s="21">
        <v>14</v>
      </c>
      <c r="N12" s="22">
        <v>7</v>
      </c>
      <c r="O12" s="22"/>
      <c r="P12" s="22"/>
      <c r="Q12" s="22"/>
      <c r="R12" s="22"/>
      <c r="S12" s="22">
        <v>7</v>
      </c>
      <c r="T12" s="22">
        <v>4</v>
      </c>
      <c r="U12" s="22"/>
      <c r="V12" s="22"/>
      <c r="W12" s="22"/>
      <c r="X12" s="21"/>
      <c r="Y12" s="48" t="s">
        <v>30</v>
      </c>
      <c r="Z12" s="21"/>
      <c r="AA12" s="48" t="s">
        <v>30</v>
      </c>
      <c r="AB12" s="48" t="s">
        <v>30</v>
      </c>
      <c r="AC12" s="48" t="s">
        <v>30</v>
      </c>
      <c r="AD12" s="22"/>
      <c r="AE12" s="21"/>
      <c r="AF12" s="22"/>
      <c r="AG12" s="22"/>
      <c r="AH12" s="22"/>
      <c r="AI12" s="22"/>
      <c r="AJ12" s="22"/>
      <c r="AK12" s="22"/>
      <c r="AL12" s="21"/>
      <c r="AM12" s="22"/>
      <c r="AN12" s="22"/>
      <c r="AO12" s="22"/>
      <c r="AP12" s="22"/>
      <c r="AQ12" s="22"/>
      <c r="AR12" s="22"/>
      <c r="AS12" s="21"/>
      <c r="AT12" s="22"/>
      <c r="AU12" s="22"/>
      <c r="AV12" s="22"/>
    </row>
    <row r="13" spans="1:48" ht="8.25" customHeight="1" x14ac:dyDescent="0.2">
      <c r="A13" s="17"/>
      <c r="B13" s="12"/>
      <c r="C13" s="17"/>
      <c r="D13" s="23"/>
      <c r="E13" s="23"/>
      <c r="F13" s="23"/>
      <c r="G13" s="21"/>
      <c r="H13" s="21"/>
      <c r="I13" s="21"/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1"/>
      <c r="Y13" s="22"/>
      <c r="Z13" s="22"/>
      <c r="AA13" s="22"/>
      <c r="AB13" s="22"/>
      <c r="AC13" s="22"/>
      <c r="AD13" s="22"/>
      <c r="AE13" s="21"/>
      <c r="AF13" s="22"/>
      <c r="AG13" s="22"/>
      <c r="AH13" s="22"/>
      <c r="AI13" s="22"/>
      <c r="AJ13" s="22"/>
      <c r="AK13" s="22"/>
      <c r="AL13" s="21"/>
      <c r="AM13" s="22"/>
      <c r="AN13" s="22"/>
      <c r="AO13" s="22"/>
      <c r="AP13" s="22"/>
      <c r="AQ13" s="22"/>
      <c r="AR13" s="22"/>
      <c r="AS13" s="21"/>
      <c r="AT13" s="22"/>
      <c r="AU13" s="22"/>
      <c r="AV13" s="22"/>
    </row>
    <row r="14" spans="1:48" ht="48" customHeight="1" x14ac:dyDescent="0.2">
      <c r="A14" s="17">
        <v>2</v>
      </c>
      <c r="B14" s="12" t="s">
        <v>20</v>
      </c>
      <c r="C14" s="17">
        <v>131</v>
      </c>
      <c r="D14" s="23"/>
      <c r="E14" s="23"/>
      <c r="F14" s="23"/>
      <c r="G14" s="21"/>
      <c r="H14" s="21"/>
      <c r="I14" s="21"/>
      <c r="J14" s="21"/>
      <c r="K14" s="21"/>
      <c r="L14" s="21"/>
      <c r="M14" s="21"/>
      <c r="N14" s="22"/>
      <c r="O14" s="22"/>
      <c r="P14" s="22"/>
      <c r="Q14" s="22"/>
      <c r="R14" s="22"/>
      <c r="S14" s="22"/>
      <c r="T14" s="22"/>
      <c r="U14" s="20">
        <v>6</v>
      </c>
      <c r="V14" s="20">
        <v>12</v>
      </c>
      <c r="W14" s="20">
        <v>18</v>
      </c>
      <c r="X14" s="21"/>
      <c r="Y14" s="20">
        <v>24</v>
      </c>
      <c r="Z14" s="20">
        <v>30</v>
      </c>
      <c r="AA14" s="20">
        <v>36</v>
      </c>
      <c r="AB14" s="20">
        <v>42</v>
      </c>
      <c r="AC14" s="20">
        <v>48</v>
      </c>
      <c r="AD14" s="20">
        <v>54</v>
      </c>
      <c r="AE14" s="21"/>
      <c r="AF14" s="20">
        <v>60</v>
      </c>
      <c r="AG14" s="20">
        <v>66</v>
      </c>
      <c r="AH14" s="20">
        <v>72</v>
      </c>
      <c r="AI14" s="20">
        <v>78</v>
      </c>
      <c r="AJ14" s="20">
        <v>84</v>
      </c>
      <c r="AK14" s="20">
        <v>90</v>
      </c>
      <c r="AL14" s="21"/>
      <c r="AM14" s="20">
        <v>96</v>
      </c>
      <c r="AN14" s="20">
        <v>102</v>
      </c>
      <c r="AO14" s="20">
        <v>108</v>
      </c>
      <c r="AP14" s="20">
        <v>114</v>
      </c>
      <c r="AQ14" s="20">
        <v>120</v>
      </c>
      <c r="AR14" s="20">
        <v>126</v>
      </c>
      <c r="AS14" s="21"/>
      <c r="AT14" s="20">
        <v>131</v>
      </c>
      <c r="AU14" s="21"/>
      <c r="AV14" s="21"/>
    </row>
    <row r="15" spans="1:48" ht="48" customHeight="1" x14ac:dyDescent="0.2">
      <c r="A15" s="17"/>
      <c r="B15" s="12"/>
      <c r="C15" s="17">
        <f>SUM(G15:AH15)</f>
        <v>0</v>
      </c>
      <c r="D15" s="23">
        <f>C15/C14</f>
        <v>0</v>
      </c>
      <c r="E15" s="23"/>
      <c r="F15" s="23">
        <f>D15*0.25</f>
        <v>0</v>
      </c>
      <c r="G15" s="21"/>
      <c r="H15" s="21"/>
      <c r="I15" s="21"/>
      <c r="J15" s="21"/>
      <c r="K15" s="21"/>
      <c r="L15" s="21"/>
      <c r="M15" s="21"/>
      <c r="N15" s="22"/>
      <c r="O15" s="22"/>
      <c r="P15" s="22"/>
      <c r="Q15" s="22"/>
      <c r="R15" s="22"/>
      <c r="S15" s="22"/>
      <c r="T15" s="22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</row>
    <row r="16" spans="1:48" ht="8.25" customHeight="1" x14ac:dyDescent="0.2">
      <c r="A16" s="17"/>
      <c r="B16" s="12"/>
      <c r="C16" s="17"/>
      <c r="D16" s="23"/>
      <c r="E16" s="23"/>
      <c r="F16" s="23"/>
      <c r="G16" s="21"/>
      <c r="H16" s="21"/>
      <c r="I16" s="21"/>
      <c r="J16" s="21"/>
      <c r="K16" s="21"/>
      <c r="L16" s="21"/>
      <c r="M16" s="21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1"/>
      <c r="Y16" s="22"/>
      <c r="Z16" s="22"/>
      <c r="AA16" s="22"/>
      <c r="AB16" s="22"/>
      <c r="AC16" s="22"/>
      <c r="AD16" s="22"/>
      <c r="AE16" s="21"/>
      <c r="AF16" s="22"/>
      <c r="AG16" s="22"/>
      <c r="AH16" s="22"/>
      <c r="AI16" s="22"/>
      <c r="AJ16" s="22"/>
      <c r="AK16" s="22"/>
      <c r="AL16" s="21"/>
      <c r="AM16" s="22"/>
      <c r="AN16" s="22"/>
      <c r="AO16" s="22"/>
      <c r="AP16" s="22"/>
      <c r="AQ16" s="22"/>
      <c r="AR16" s="22"/>
      <c r="AS16" s="21"/>
      <c r="AT16" s="22"/>
      <c r="AU16" s="22"/>
      <c r="AV16" s="22"/>
    </row>
    <row r="17" spans="1:48" ht="48" customHeight="1" x14ac:dyDescent="0.2">
      <c r="A17" s="17">
        <v>3</v>
      </c>
      <c r="B17" s="12" t="s">
        <v>21</v>
      </c>
      <c r="C17" s="17">
        <v>284</v>
      </c>
      <c r="D17" s="23"/>
      <c r="E17" s="23"/>
      <c r="F17" s="23"/>
      <c r="G17" s="21"/>
      <c r="H17" s="21"/>
      <c r="I17" s="21"/>
      <c r="J17" s="21"/>
      <c r="K17" s="21"/>
      <c r="L17" s="21"/>
      <c r="M17" s="21"/>
      <c r="N17" s="22"/>
      <c r="O17" s="22"/>
      <c r="P17" s="22"/>
      <c r="Q17" s="22"/>
      <c r="R17" s="22"/>
      <c r="S17" s="22"/>
      <c r="T17" s="22"/>
      <c r="U17" s="20">
        <v>12</v>
      </c>
      <c r="V17" s="20">
        <v>24</v>
      </c>
      <c r="W17" s="20">
        <v>36</v>
      </c>
      <c r="X17" s="21"/>
      <c r="Y17" s="20">
        <v>48</v>
      </c>
      <c r="Z17" s="20">
        <v>60</v>
      </c>
      <c r="AA17" s="20">
        <v>72</v>
      </c>
      <c r="AB17" s="20">
        <v>84</v>
      </c>
      <c r="AC17" s="20">
        <v>96</v>
      </c>
      <c r="AD17" s="20">
        <v>108</v>
      </c>
      <c r="AE17" s="21"/>
      <c r="AF17" s="20">
        <v>120</v>
      </c>
      <c r="AG17" s="20">
        <v>132</v>
      </c>
      <c r="AH17" s="20">
        <v>144</v>
      </c>
      <c r="AI17" s="20">
        <v>156</v>
      </c>
      <c r="AJ17" s="20">
        <v>168</v>
      </c>
      <c r="AK17" s="20">
        <v>180</v>
      </c>
      <c r="AL17" s="21"/>
      <c r="AM17" s="20">
        <v>192</v>
      </c>
      <c r="AN17" s="20">
        <v>204</v>
      </c>
      <c r="AO17" s="20">
        <v>226</v>
      </c>
      <c r="AP17" s="20">
        <v>238</v>
      </c>
      <c r="AQ17" s="20">
        <v>240</v>
      </c>
      <c r="AR17" s="20">
        <v>252</v>
      </c>
      <c r="AS17" s="21"/>
      <c r="AT17" s="20">
        <v>264</v>
      </c>
      <c r="AU17" s="20">
        <v>276</v>
      </c>
      <c r="AV17" s="20">
        <v>284</v>
      </c>
    </row>
    <row r="18" spans="1:48" ht="48" customHeight="1" x14ac:dyDescent="0.2">
      <c r="A18" s="17"/>
      <c r="B18" s="12"/>
      <c r="C18" s="17">
        <f>SUM(G18:AH18)</f>
        <v>118</v>
      </c>
      <c r="D18" s="23">
        <f>C18/C17</f>
        <v>0.41549295774647887</v>
      </c>
      <c r="E18" s="23"/>
      <c r="F18" s="23">
        <f>D18*0.25</f>
        <v>0.10387323943661972</v>
      </c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1">
        <v>23</v>
      </c>
      <c r="V18" s="21"/>
      <c r="W18" s="21"/>
      <c r="X18" s="21"/>
      <c r="Y18" s="21"/>
      <c r="Z18" s="21">
        <v>7</v>
      </c>
      <c r="AA18" s="21">
        <v>16</v>
      </c>
      <c r="AB18" s="21">
        <v>16</v>
      </c>
      <c r="AC18" s="21"/>
      <c r="AD18" s="21">
        <v>30</v>
      </c>
      <c r="AE18" s="21"/>
      <c r="AF18" s="21">
        <v>26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</row>
    <row r="19" spans="1:48" ht="8.25" customHeight="1" x14ac:dyDescent="0.2">
      <c r="A19" s="17"/>
      <c r="B19" s="12"/>
      <c r="C19" s="17"/>
      <c r="D19" s="23"/>
      <c r="E19" s="23"/>
      <c r="F19" s="23"/>
      <c r="G19" s="21"/>
      <c r="H19" s="21"/>
      <c r="I19" s="21"/>
      <c r="J19" s="21"/>
      <c r="K19" s="21"/>
      <c r="L19" s="21"/>
      <c r="M19" s="2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1"/>
      <c r="Y19" s="22"/>
      <c r="Z19" s="22"/>
      <c r="AA19" s="22"/>
      <c r="AB19" s="22"/>
      <c r="AC19" s="22"/>
      <c r="AD19" s="22"/>
      <c r="AE19" s="21"/>
      <c r="AF19" s="22"/>
      <c r="AG19" s="22"/>
      <c r="AH19" s="22"/>
      <c r="AI19" s="22"/>
      <c r="AJ19" s="22"/>
      <c r="AK19" s="22"/>
      <c r="AL19" s="21"/>
      <c r="AM19" s="22"/>
      <c r="AN19" s="22"/>
      <c r="AO19" s="22"/>
      <c r="AP19" s="22"/>
      <c r="AQ19" s="22"/>
      <c r="AR19" s="22"/>
      <c r="AS19" s="21"/>
      <c r="AT19" s="22"/>
      <c r="AU19" s="22"/>
      <c r="AV19" s="22"/>
    </row>
    <row r="20" spans="1:48" ht="48" customHeight="1" x14ac:dyDescent="0.2">
      <c r="A20" s="17">
        <v>4</v>
      </c>
      <c r="B20" s="12" t="s">
        <v>22</v>
      </c>
      <c r="C20" s="17">
        <v>58</v>
      </c>
      <c r="D20" s="23"/>
      <c r="E20" s="23"/>
      <c r="F20" s="23"/>
      <c r="G20" s="20">
        <v>1.6</v>
      </c>
      <c r="H20" s="20">
        <v>3.2</v>
      </c>
      <c r="I20" s="20">
        <v>4.8</v>
      </c>
      <c r="J20" s="25"/>
      <c r="K20" s="20">
        <v>6.4</v>
      </c>
      <c r="L20" s="20">
        <v>8</v>
      </c>
      <c r="M20" s="20">
        <v>9.6</v>
      </c>
      <c r="N20" s="20">
        <v>11.2</v>
      </c>
      <c r="O20" s="20">
        <v>12.8</v>
      </c>
      <c r="P20" s="20">
        <v>14.4</v>
      </c>
      <c r="Q20" s="25"/>
      <c r="R20" s="20">
        <v>16</v>
      </c>
      <c r="S20" s="20">
        <v>17.600000000000001</v>
      </c>
      <c r="T20" s="20">
        <v>19.2</v>
      </c>
      <c r="U20" s="20">
        <v>20.8</v>
      </c>
      <c r="V20" s="20">
        <v>22.4</v>
      </c>
      <c r="W20" s="20">
        <v>24</v>
      </c>
      <c r="X20" s="25"/>
      <c r="Y20" s="20">
        <v>25.6</v>
      </c>
      <c r="Z20" s="20">
        <v>27.2</v>
      </c>
      <c r="AA20" s="20">
        <v>28.8</v>
      </c>
      <c r="AB20" s="20">
        <v>30.4</v>
      </c>
      <c r="AC20" s="20">
        <v>32</v>
      </c>
      <c r="AD20" s="20">
        <v>33.6</v>
      </c>
      <c r="AE20" s="25"/>
      <c r="AF20" s="20">
        <v>35.200000000000003</v>
      </c>
      <c r="AG20" s="20">
        <v>36.799999999999997</v>
      </c>
      <c r="AH20" s="20">
        <v>38.4</v>
      </c>
      <c r="AI20" s="20">
        <v>40</v>
      </c>
      <c r="AJ20" s="20">
        <v>41.6</v>
      </c>
      <c r="AK20" s="20">
        <v>43.2</v>
      </c>
      <c r="AL20" s="25"/>
      <c r="AM20" s="20">
        <v>44.8</v>
      </c>
      <c r="AN20" s="20">
        <v>46.4</v>
      </c>
      <c r="AO20" s="20">
        <v>48</v>
      </c>
      <c r="AP20" s="20">
        <v>49.6</v>
      </c>
      <c r="AQ20" s="20">
        <v>51.2</v>
      </c>
      <c r="AR20" s="20">
        <v>52.8</v>
      </c>
      <c r="AS20" s="25"/>
      <c r="AT20" s="20">
        <v>54.4</v>
      </c>
      <c r="AU20" s="20">
        <v>56</v>
      </c>
      <c r="AV20" s="20">
        <v>58</v>
      </c>
    </row>
    <row r="21" spans="1:48" ht="48" customHeight="1" x14ac:dyDescent="0.2">
      <c r="A21" s="26"/>
      <c r="B21" s="26"/>
      <c r="C21" s="17">
        <f>SUM(G21:AH21)</f>
        <v>43.410000000000004</v>
      </c>
      <c r="D21" s="23">
        <f>C21/C20</f>
        <v>0.74844827586206908</v>
      </c>
      <c r="E21" s="23"/>
      <c r="F21" s="23">
        <f>D21*0.25</f>
        <v>0.18711206896551727</v>
      </c>
      <c r="G21" s="22">
        <v>0</v>
      </c>
      <c r="H21" s="22">
        <v>0</v>
      </c>
      <c r="I21" s="22">
        <v>0</v>
      </c>
      <c r="J21" s="22"/>
      <c r="K21" s="22">
        <v>2.5</v>
      </c>
      <c r="L21" s="22">
        <v>2.8</v>
      </c>
      <c r="M21" s="22">
        <v>3.1</v>
      </c>
      <c r="N21" s="22">
        <v>3.4</v>
      </c>
      <c r="O21" s="22">
        <v>3.49</v>
      </c>
      <c r="P21" s="22">
        <v>0</v>
      </c>
      <c r="Q21" s="22"/>
      <c r="R21" s="22">
        <v>1.6</v>
      </c>
      <c r="S21" s="22">
        <v>3.3</v>
      </c>
      <c r="T21" s="22">
        <v>1.2</v>
      </c>
      <c r="U21" s="22">
        <v>5.85</v>
      </c>
      <c r="V21" s="22">
        <v>1</v>
      </c>
      <c r="W21" s="22">
        <v>0</v>
      </c>
      <c r="X21" s="21"/>
      <c r="Y21" s="22">
        <v>4.5</v>
      </c>
      <c r="Z21" s="22">
        <v>4.03</v>
      </c>
      <c r="AA21" s="22">
        <v>0</v>
      </c>
      <c r="AB21" s="22">
        <v>0.89</v>
      </c>
      <c r="AC21" s="22">
        <v>2.29</v>
      </c>
      <c r="AD21" s="22">
        <v>0.96</v>
      </c>
      <c r="AE21" s="21"/>
      <c r="AF21" s="22">
        <v>2.5</v>
      </c>
      <c r="AG21" s="22"/>
      <c r="AH21" s="22"/>
      <c r="AI21" s="22"/>
      <c r="AJ21" s="22"/>
      <c r="AK21" s="22"/>
      <c r="AL21" s="21"/>
      <c r="AM21" s="22"/>
      <c r="AN21" s="22"/>
      <c r="AO21" s="22"/>
      <c r="AP21" s="22"/>
      <c r="AQ21" s="22"/>
      <c r="AR21" s="22"/>
      <c r="AS21" s="21"/>
      <c r="AT21" s="22"/>
      <c r="AU21" s="22"/>
      <c r="AV21" s="22"/>
    </row>
    <row r="22" spans="1:48" ht="48" customHeight="1" x14ac:dyDescent="0.2">
      <c r="A22" s="27"/>
      <c r="B22" s="52" t="s">
        <v>27</v>
      </c>
      <c r="C22" s="52"/>
      <c r="D22" s="52"/>
      <c r="E22" s="35"/>
      <c r="F22" s="23">
        <f>SUM(F12:F21)</f>
        <v>0.54098530840213699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  <c r="Y22" s="28"/>
      <c r="Z22" s="28"/>
      <c r="AA22" s="28"/>
      <c r="AB22" s="28"/>
      <c r="AC22" s="28"/>
      <c r="AD22" s="28"/>
      <c r="AE22" s="29"/>
      <c r="AF22" s="28"/>
      <c r="AG22" s="28"/>
      <c r="AH22" s="28"/>
      <c r="AI22" s="28"/>
      <c r="AJ22" s="28"/>
      <c r="AK22" s="28"/>
      <c r="AL22" s="29"/>
      <c r="AM22" s="28"/>
      <c r="AN22" s="28"/>
      <c r="AO22" s="28"/>
      <c r="AP22" s="28"/>
      <c r="AQ22" s="28"/>
      <c r="AR22" s="28"/>
      <c r="AS22" s="29"/>
      <c r="AT22" s="28"/>
      <c r="AU22" s="28"/>
      <c r="AV22" s="28"/>
    </row>
    <row r="23" spans="1:48" x14ac:dyDescent="0.2"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x14ac:dyDescent="0.2">
      <c r="C24" s="30"/>
      <c r="D24" s="32"/>
      <c r="E24" s="32"/>
      <c r="F24" s="32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x14ac:dyDescent="0.2">
      <c r="A25" s="57" t="s">
        <v>3</v>
      </c>
      <c r="B25" s="57"/>
      <c r="C25" s="57"/>
      <c r="D25" s="57"/>
      <c r="E25" s="57"/>
      <c r="F25" s="57"/>
      <c r="G25" s="57"/>
      <c r="H25" s="47" t="s">
        <v>5</v>
      </c>
      <c r="I25" s="41"/>
      <c r="J25" s="41"/>
      <c r="K25" s="41"/>
      <c r="L25" s="41"/>
      <c r="M25" s="41"/>
      <c r="N25" s="41"/>
      <c r="O25" s="42"/>
      <c r="P25" s="40" t="s">
        <v>6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2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47.25" customHeight="1" x14ac:dyDescent="0.2">
      <c r="A26" s="38" t="s">
        <v>9</v>
      </c>
      <c r="B26" s="38" t="s">
        <v>8</v>
      </c>
      <c r="C26" s="13" t="s">
        <v>23</v>
      </c>
      <c r="D26" s="58" t="s">
        <v>24</v>
      </c>
      <c r="E26" s="58"/>
      <c r="F26" s="58"/>
      <c r="G26" s="58"/>
      <c r="H26" s="38">
        <v>24</v>
      </c>
      <c r="I26" s="44">
        <v>25</v>
      </c>
      <c r="J26" s="33">
        <v>26</v>
      </c>
      <c r="K26" s="17">
        <v>27</v>
      </c>
      <c r="L26" s="17">
        <v>28</v>
      </c>
      <c r="M26" s="17">
        <v>29</v>
      </c>
      <c r="N26" s="17">
        <v>30</v>
      </c>
      <c r="O26" s="17">
        <v>31</v>
      </c>
      <c r="P26" s="17">
        <v>1</v>
      </c>
      <c r="Q26" s="33">
        <v>2</v>
      </c>
      <c r="R26" s="17">
        <v>3</v>
      </c>
      <c r="S26" s="17">
        <v>4</v>
      </c>
      <c r="T26" s="17">
        <v>5</v>
      </c>
      <c r="U26" s="17">
        <v>6</v>
      </c>
      <c r="V26" s="17">
        <v>7</v>
      </c>
      <c r="W26" s="17">
        <v>8</v>
      </c>
      <c r="X26" s="33">
        <v>9</v>
      </c>
      <c r="Y26" s="17">
        <v>10</v>
      </c>
      <c r="Z26" s="17">
        <v>11</v>
      </c>
      <c r="AA26" s="17">
        <v>12</v>
      </c>
      <c r="AB26" s="17">
        <v>13</v>
      </c>
      <c r="AC26" s="17">
        <v>14</v>
      </c>
      <c r="AD26" s="17">
        <v>15</v>
      </c>
      <c r="AE26" s="33">
        <v>16</v>
      </c>
      <c r="AF26" s="17">
        <v>17</v>
      </c>
      <c r="AG26" s="17">
        <v>18</v>
      </c>
      <c r="AH26" s="17">
        <v>19</v>
      </c>
      <c r="AI26" s="17">
        <v>20</v>
      </c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48" customHeight="1" x14ac:dyDescent="0.2">
      <c r="A27" s="38">
        <v>1</v>
      </c>
      <c r="B27" s="38" t="s">
        <v>4</v>
      </c>
      <c r="C27" s="38">
        <v>193937</v>
      </c>
      <c r="D27" s="49"/>
      <c r="E27" s="49"/>
      <c r="F27" s="49"/>
      <c r="G27" s="49"/>
      <c r="H27" s="20">
        <v>8000</v>
      </c>
      <c r="I27" s="45">
        <v>16000</v>
      </c>
      <c r="J27" s="21"/>
      <c r="K27" s="20">
        <v>24000</v>
      </c>
      <c r="L27" s="20">
        <v>32000</v>
      </c>
      <c r="M27" s="20">
        <v>40000</v>
      </c>
      <c r="N27" s="20">
        <v>48000</v>
      </c>
      <c r="O27" s="20">
        <v>56000</v>
      </c>
      <c r="P27" s="20">
        <v>64000</v>
      </c>
      <c r="Q27" s="22"/>
      <c r="R27" s="20">
        <v>72000</v>
      </c>
      <c r="S27" s="20">
        <v>80000</v>
      </c>
      <c r="T27" s="20">
        <v>88000</v>
      </c>
      <c r="U27" s="20">
        <v>96000</v>
      </c>
      <c r="V27" s="20">
        <v>104000</v>
      </c>
      <c r="W27" s="20">
        <v>112000</v>
      </c>
      <c r="X27" s="22"/>
      <c r="Y27" s="20">
        <v>120000</v>
      </c>
      <c r="Z27" s="20">
        <v>128000</v>
      </c>
      <c r="AA27" s="20">
        <v>136000</v>
      </c>
      <c r="AB27" s="20">
        <v>144000</v>
      </c>
      <c r="AC27" s="20">
        <v>152000</v>
      </c>
      <c r="AD27" s="20">
        <v>160000</v>
      </c>
      <c r="AE27" s="22"/>
      <c r="AF27" s="20">
        <v>168000</v>
      </c>
      <c r="AG27" s="20">
        <v>176000</v>
      </c>
      <c r="AH27" s="20">
        <v>184000</v>
      </c>
      <c r="AI27" s="20">
        <v>193937</v>
      </c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48" customHeight="1" x14ac:dyDescent="0.2">
      <c r="A28" s="36"/>
      <c r="B28" s="36"/>
      <c r="C28" s="38">
        <f>SUM(H28:AI28)</f>
        <v>144278</v>
      </c>
      <c r="D28" s="13" t="s">
        <v>27</v>
      </c>
      <c r="E28" s="19"/>
      <c r="F28" s="50">
        <f>C28/C27</f>
        <v>0.74394262054172233</v>
      </c>
      <c r="G28" s="50"/>
      <c r="H28" s="22" t="s">
        <v>10</v>
      </c>
      <c r="I28" s="46">
        <v>16771</v>
      </c>
      <c r="J28" s="22"/>
      <c r="K28" s="22">
        <v>29685</v>
      </c>
      <c r="L28" s="22">
        <v>47399</v>
      </c>
      <c r="M28" s="22">
        <v>25801</v>
      </c>
      <c r="N28" s="22">
        <v>21219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>
        <v>3403</v>
      </c>
      <c r="AG28" s="22"/>
      <c r="AH28" s="22"/>
      <c r="AI28" s="22"/>
      <c r="AJ28" s="30"/>
      <c r="AK28" s="43"/>
      <c r="AL28" s="43"/>
      <c r="AM28" s="43"/>
      <c r="AN28" s="43"/>
      <c r="AO28" s="43"/>
      <c r="AP28" s="30"/>
      <c r="AQ28" s="30"/>
      <c r="AR28" s="30"/>
      <c r="AS28" s="30"/>
      <c r="AT28" s="30"/>
      <c r="AU28" s="30"/>
      <c r="AV28" s="30"/>
    </row>
    <row r="29" spans="1:48" x14ac:dyDescent="0.2">
      <c r="C29" s="30"/>
      <c r="D29" s="31"/>
      <c r="E29" s="31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x14ac:dyDescent="0.2"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4" spans="17:52" x14ac:dyDescent="0.2"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</row>
  </sheetData>
  <mergeCells count="12">
    <mergeCell ref="D27:G27"/>
    <mergeCell ref="F28:G28"/>
    <mergeCell ref="A1:AV1"/>
    <mergeCell ref="A2:AV2"/>
    <mergeCell ref="A3:AV3"/>
    <mergeCell ref="B22:D22"/>
    <mergeCell ref="AT5:AV5"/>
    <mergeCell ref="A5:F5"/>
    <mergeCell ref="G5:O5"/>
    <mergeCell ref="P5:AS5"/>
    <mergeCell ref="A25:G25"/>
    <mergeCell ref="D26:G26"/>
  </mergeCells>
  <pageMargins left="0.7" right="0.7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23"/>
  <sheetViews>
    <sheetView topLeftCell="C1" workbookViewId="0">
      <selection activeCell="P26" sqref="P26"/>
    </sheetView>
  </sheetViews>
  <sheetFormatPr defaultRowHeight="15" x14ac:dyDescent="0.25"/>
  <cols>
    <col min="2" max="3" width="5.42578125" customWidth="1"/>
    <col min="4" max="6" width="11.42578125" customWidth="1"/>
    <col min="7" max="7" width="13.7109375" customWidth="1"/>
    <col min="8" max="9" width="5.42578125" customWidth="1"/>
    <col min="10" max="12" width="11.42578125" customWidth="1"/>
    <col min="15" max="15" width="11.5703125" bestFit="1" customWidth="1"/>
    <col min="16" max="21" width="11" customWidth="1"/>
  </cols>
  <sheetData>
    <row r="3" spans="2:21" x14ac:dyDescent="0.25">
      <c r="B3" s="1"/>
      <c r="C3" s="1"/>
      <c r="D3" s="2" t="s">
        <v>12</v>
      </c>
      <c r="E3" s="2">
        <v>2015</v>
      </c>
      <c r="F3" s="2" t="s">
        <v>13</v>
      </c>
      <c r="G3" s="9"/>
      <c r="J3" s="3" t="s">
        <v>12</v>
      </c>
      <c r="K3" s="3">
        <v>2017</v>
      </c>
      <c r="L3" s="3" t="s">
        <v>14</v>
      </c>
      <c r="P3" t="s">
        <v>17</v>
      </c>
      <c r="T3" t="s">
        <v>18</v>
      </c>
    </row>
    <row r="4" spans="2:21" x14ac:dyDescent="0.25">
      <c r="B4" s="1">
        <v>1</v>
      </c>
      <c r="C4" s="1">
        <v>2</v>
      </c>
      <c r="D4" s="4">
        <v>5.0148999999999999</v>
      </c>
      <c r="E4" s="4">
        <v>5.0140000000000002</v>
      </c>
      <c r="F4" s="4">
        <f>D4-E4</f>
        <v>8.9999999999967883E-4</v>
      </c>
      <c r="G4" s="10"/>
      <c r="H4" s="1">
        <v>1</v>
      </c>
      <c r="I4" s="1">
        <v>2</v>
      </c>
      <c r="J4" s="4">
        <v>5.0148999999999999</v>
      </c>
      <c r="K4" s="7">
        <v>5.0119999999999996</v>
      </c>
      <c r="L4" s="8">
        <f>J4-K4</f>
        <v>2.9000000000003467E-3</v>
      </c>
      <c r="O4" s="4">
        <v>5.0148999999999999</v>
      </c>
      <c r="P4" s="7">
        <v>5.0140000000000002</v>
      </c>
      <c r="Q4" s="8">
        <f>O4-P4</f>
        <v>8.9999999999967883E-4</v>
      </c>
      <c r="S4" s="4">
        <v>5.0148999999999999</v>
      </c>
      <c r="T4" s="7">
        <v>5.0110000000000001</v>
      </c>
      <c r="U4" s="8">
        <f>S4-T4</f>
        <v>3.8999999999997925E-3</v>
      </c>
    </row>
    <row r="5" spans="2:21" x14ac:dyDescent="0.25">
      <c r="B5" s="1">
        <v>1</v>
      </c>
      <c r="C5" s="1">
        <v>3</v>
      </c>
      <c r="D5" s="4">
        <v>9.9982000000000006</v>
      </c>
      <c r="E5" s="4">
        <v>9.9949999999999992</v>
      </c>
      <c r="F5" s="4">
        <f t="shared" ref="F5:F20" si="0">D5-E5</f>
        <v>3.2000000000014239E-3</v>
      </c>
      <c r="G5" s="10"/>
      <c r="H5" s="1">
        <v>1</v>
      </c>
      <c r="I5" s="1">
        <v>3</v>
      </c>
      <c r="J5" s="4">
        <v>9.9982000000000006</v>
      </c>
      <c r="K5" s="7">
        <v>9.9930000000000003</v>
      </c>
      <c r="L5" s="8">
        <f t="shared" ref="L5:L20" si="1">J5-K5</f>
        <v>5.2000000000003155E-3</v>
      </c>
      <c r="O5" s="4">
        <v>9.9982000000000006</v>
      </c>
      <c r="P5" s="7">
        <v>9.9949999999999992</v>
      </c>
      <c r="Q5" s="8">
        <f t="shared" ref="Q5:Q20" si="2">O5-P5</f>
        <v>3.2000000000014239E-3</v>
      </c>
      <c r="S5" s="4">
        <v>9.9982000000000006</v>
      </c>
      <c r="T5" s="7">
        <v>9.9909999999999997</v>
      </c>
      <c r="U5" s="8">
        <f t="shared" ref="U5:U20" si="3">S5-T5</f>
        <v>7.2000000000009834E-3</v>
      </c>
    </row>
    <row r="6" spans="2:21" x14ac:dyDescent="0.25">
      <c r="B6" s="1">
        <v>1</v>
      </c>
      <c r="C6" s="1">
        <v>4</v>
      </c>
      <c r="D6" s="4">
        <v>49.0047</v>
      </c>
      <c r="E6" s="4">
        <v>49.000999999999998</v>
      </c>
      <c r="F6" s="4">
        <f t="shared" si="0"/>
        <v>3.700000000002035E-3</v>
      </c>
      <c r="G6" s="10"/>
      <c r="H6" s="1">
        <v>1</v>
      </c>
      <c r="I6" s="1">
        <v>4</v>
      </c>
      <c r="J6" s="4">
        <v>49.0047</v>
      </c>
      <c r="K6" s="7">
        <v>49</v>
      </c>
      <c r="L6" s="8">
        <f t="shared" si="1"/>
        <v>4.6999999999997044E-3</v>
      </c>
      <c r="O6" s="4">
        <v>49.0047</v>
      </c>
      <c r="P6" s="7">
        <v>49.000999999999998</v>
      </c>
      <c r="Q6" s="8">
        <f t="shared" si="2"/>
        <v>3.700000000002035E-3</v>
      </c>
      <c r="S6" s="4">
        <v>49.0047</v>
      </c>
      <c r="T6" s="7">
        <v>48.996000000000002</v>
      </c>
      <c r="U6" s="8">
        <f t="shared" si="3"/>
        <v>8.6999999999974875E-3</v>
      </c>
    </row>
    <row r="7" spans="2:21" x14ac:dyDescent="0.25">
      <c r="B7" s="1">
        <v>1</v>
      </c>
      <c r="C7" s="1">
        <v>5</v>
      </c>
      <c r="D7" s="4">
        <v>87.000299999999996</v>
      </c>
      <c r="E7" s="4">
        <v>86.997</v>
      </c>
      <c r="F7" s="4">
        <f t="shared" si="0"/>
        <v>3.2999999999958618E-3</v>
      </c>
      <c r="G7" s="10"/>
      <c r="H7" s="1">
        <v>1</v>
      </c>
      <c r="I7" s="1">
        <v>5</v>
      </c>
      <c r="J7" s="4">
        <v>87.000299999999996</v>
      </c>
      <c r="K7" s="7">
        <v>86.995999999999995</v>
      </c>
      <c r="L7" s="8">
        <f t="shared" si="1"/>
        <v>4.3000000000006366E-3</v>
      </c>
      <c r="O7" s="4">
        <v>87.000299999999996</v>
      </c>
      <c r="P7" s="7">
        <v>86.997</v>
      </c>
      <c r="Q7" s="8">
        <f t="shared" si="2"/>
        <v>3.2999999999958618E-3</v>
      </c>
      <c r="S7" s="4">
        <v>87.000299999999996</v>
      </c>
      <c r="T7" s="7">
        <v>86.994</v>
      </c>
      <c r="U7" s="8">
        <f t="shared" si="3"/>
        <v>6.2999999999959755E-3</v>
      </c>
    </row>
    <row r="8" spans="2:21" x14ac:dyDescent="0.25">
      <c r="B8" s="1">
        <v>1</v>
      </c>
      <c r="C8" s="1">
        <v>6</v>
      </c>
      <c r="D8" s="4">
        <v>125.0117</v>
      </c>
      <c r="E8" s="4">
        <v>125.008</v>
      </c>
      <c r="F8" s="4">
        <f t="shared" si="0"/>
        <v>3.7000000000091404E-3</v>
      </c>
      <c r="G8" s="10"/>
      <c r="H8" s="1">
        <v>1</v>
      </c>
      <c r="I8" s="1">
        <v>6</v>
      </c>
      <c r="J8" s="4">
        <v>125.0117</v>
      </c>
      <c r="K8" s="7">
        <v>125.008</v>
      </c>
      <c r="L8" s="8">
        <f t="shared" si="1"/>
        <v>3.7000000000091404E-3</v>
      </c>
      <c r="O8" s="4">
        <v>125.0117</v>
      </c>
      <c r="P8" s="7">
        <v>125.008</v>
      </c>
      <c r="Q8" s="8">
        <f t="shared" si="2"/>
        <v>3.7000000000091404E-3</v>
      </c>
      <c r="S8" s="4">
        <v>125.0117</v>
      </c>
      <c r="T8" s="7">
        <v>125.002</v>
      </c>
      <c r="U8" s="8">
        <f t="shared" si="3"/>
        <v>9.7000000000093678E-3</v>
      </c>
    </row>
    <row r="9" spans="2:21" x14ac:dyDescent="0.25">
      <c r="B9" s="1">
        <v>1</v>
      </c>
      <c r="C9" s="1">
        <v>7</v>
      </c>
      <c r="D9" s="4">
        <v>163.00569999999999</v>
      </c>
      <c r="E9" s="4">
        <v>163.001</v>
      </c>
      <c r="F9" s="4">
        <f t="shared" si="0"/>
        <v>4.6999999999854936E-3</v>
      </c>
      <c r="G9" s="10"/>
      <c r="H9" s="1">
        <v>1</v>
      </c>
      <c r="I9" s="1">
        <v>7</v>
      </c>
      <c r="J9" s="4">
        <v>163.00569999999999</v>
      </c>
      <c r="K9" s="7">
        <v>163</v>
      </c>
      <c r="L9" s="8">
        <f t="shared" si="1"/>
        <v>5.6999999999902684E-3</v>
      </c>
      <c r="O9" s="4">
        <v>163.00569999999999</v>
      </c>
      <c r="P9" s="7">
        <v>163.001</v>
      </c>
      <c r="Q9" s="8">
        <f t="shared" si="2"/>
        <v>4.6999999999854936E-3</v>
      </c>
      <c r="S9" s="4">
        <v>163.00569999999999</v>
      </c>
      <c r="T9" s="7">
        <v>162.995</v>
      </c>
      <c r="U9" s="8">
        <f t="shared" si="3"/>
        <v>1.0699999999985721E-2</v>
      </c>
    </row>
    <row r="10" spans="2:21" x14ac:dyDescent="0.25">
      <c r="B10" s="1">
        <v>1</v>
      </c>
      <c r="C10" s="1">
        <v>8</v>
      </c>
      <c r="D10" s="4">
        <v>201.01580000000001</v>
      </c>
      <c r="E10" s="4">
        <v>201.01</v>
      </c>
      <c r="F10" s="4">
        <f t="shared" si="0"/>
        <v>5.8000000000220098E-3</v>
      </c>
      <c r="G10" s="10"/>
      <c r="H10" s="1">
        <v>1</v>
      </c>
      <c r="I10" s="1">
        <v>8</v>
      </c>
      <c r="J10" s="4">
        <v>201.01580000000001</v>
      </c>
      <c r="K10" s="7">
        <v>201.00899999999999</v>
      </c>
      <c r="L10" s="8">
        <f t="shared" si="1"/>
        <v>6.8000000000267846E-3</v>
      </c>
      <c r="O10" s="4">
        <v>201.01580000000001</v>
      </c>
      <c r="P10" s="7">
        <v>201.01</v>
      </c>
      <c r="Q10" s="8">
        <f t="shared" si="2"/>
        <v>5.8000000000220098E-3</v>
      </c>
      <c r="S10" s="4">
        <v>201.01580000000001</v>
      </c>
      <c r="T10" s="7">
        <v>201.00200000000001</v>
      </c>
      <c r="U10" s="8">
        <f t="shared" si="3"/>
        <v>1.3800000000003365E-2</v>
      </c>
    </row>
    <row r="11" spans="2:21" x14ac:dyDescent="0.25">
      <c r="B11" s="1">
        <v>1</v>
      </c>
      <c r="C11" s="1">
        <v>9</v>
      </c>
      <c r="D11" s="4">
        <v>251.012</v>
      </c>
      <c r="E11" s="4">
        <v>251.006</v>
      </c>
      <c r="F11" s="4">
        <f t="shared" si="0"/>
        <v>6.0000000000002274E-3</v>
      </c>
      <c r="G11" s="10"/>
      <c r="H11" s="1">
        <v>1</v>
      </c>
      <c r="I11" s="1">
        <v>9</v>
      </c>
      <c r="J11" s="4">
        <v>251.012</v>
      </c>
      <c r="K11" s="7">
        <v>251.005</v>
      </c>
      <c r="L11" s="8">
        <f t="shared" si="1"/>
        <v>7.0000000000050022E-3</v>
      </c>
      <c r="O11" s="4">
        <v>251.012</v>
      </c>
      <c r="P11" s="7">
        <v>251.006</v>
      </c>
      <c r="Q11" s="8">
        <f t="shared" si="2"/>
        <v>6.0000000000002274E-3</v>
      </c>
      <c r="S11" s="4">
        <v>251.012</v>
      </c>
      <c r="T11" s="7">
        <v>250.99700000000001</v>
      </c>
      <c r="U11" s="8">
        <f t="shared" si="3"/>
        <v>1.4999999999986358E-2</v>
      </c>
    </row>
    <row r="12" spans="2:21" x14ac:dyDescent="0.25">
      <c r="B12" s="1">
        <v>1</v>
      </c>
      <c r="C12" s="1">
        <v>10</v>
      </c>
      <c r="D12" s="4">
        <v>300.03870000000001</v>
      </c>
      <c r="E12" s="4">
        <v>300.029</v>
      </c>
      <c r="F12" s="4">
        <f t="shared" si="0"/>
        <v>9.7000000000093678E-3</v>
      </c>
      <c r="G12" s="10"/>
      <c r="H12" s="1">
        <v>1</v>
      </c>
      <c r="I12" s="1">
        <v>10</v>
      </c>
      <c r="J12" s="4">
        <v>300.03870000000001</v>
      </c>
      <c r="K12" s="7">
        <v>300.02999999999997</v>
      </c>
      <c r="L12" s="8">
        <f t="shared" si="1"/>
        <v>8.7000000000330147E-3</v>
      </c>
      <c r="O12" s="4">
        <v>300.03870000000001</v>
      </c>
      <c r="P12" s="7">
        <v>300.029</v>
      </c>
      <c r="Q12" s="8">
        <f t="shared" si="2"/>
        <v>9.7000000000093678E-3</v>
      </c>
      <c r="S12" s="4">
        <v>300.03870000000001</v>
      </c>
      <c r="T12" s="7">
        <v>300.00299999999999</v>
      </c>
      <c r="U12" s="8">
        <f t="shared" si="3"/>
        <v>3.5700000000019827E-2</v>
      </c>
    </row>
    <row r="13" spans="2:21" x14ac:dyDescent="0.25">
      <c r="B13" s="1">
        <v>2</v>
      </c>
      <c r="C13" s="1">
        <v>3</v>
      </c>
      <c r="D13" s="4"/>
      <c r="E13" s="4"/>
      <c r="F13" s="4">
        <f t="shared" si="0"/>
        <v>0</v>
      </c>
      <c r="G13" s="10"/>
      <c r="H13" s="1">
        <v>2</v>
      </c>
      <c r="I13" s="1">
        <v>3</v>
      </c>
      <c r="J13" s="4"/>
      <c r="K13" s="7"/>
      <c r="L13" s="8">
        <f t="shared" si="1"/>
        <v>0</v>
      </c>
      <c r="O13" s="4"/>
      <c r="P13" s="7"/>
      <c r="Q13" s="8">
        <f t="shared" si="2"/>
        <v>0</v>
      </c>
      <c r="S13" s="4"/>
      <c r="T13" s="7"/>
      <c r="U13" s="8">
        <f t="shared" si="3"/>
        <v>0</v>
      </c>
    </row>
    <row r="14" spans="2:21" x14ac:dyDescent="0.25">
      <c r="B14" s="1">
        <v>2</v>
      </c>
      <c r="C14" s="1">
        <v>4</v>
      </c>
      <c r="D14" s="4"/>
      <c r="E14" s="4"/>
      <c r="F14" s="4">
        <f t="shared" si="0"/>
        <v>0</v>
      </c>
      <c r="G14" s="10"/>
      <c r="H14" s="1">
        <v>2</v>
      </c>
      <c r="I14" s="1">
        <v>4</v>
      </c>
      <c r="J14" s="4"/>
      <c r="K14" s="7"/>
      <c r="L14" s="8">
        <f t="shared" si="1"/>
        <v>0</v>
      </c>
      <c r="O14" s="4"/>
      <c r="P14" s="7"/>
      <c r="Q14" s="8">
        <f t="shared" si="2"/>
        <v>0</v>
      </c>
      <c r="S14" s="4"/>
      <c r="T14" s="7"/>
      <c r="U14" s="8">
        <f t="shared" si="3"/>
        <v>0</v>
      </c>
    </row>
    <row r="15" spans="2:21" x14ac:dyDescent="0.25">
      <c r="B15" s="1">
        <v>2</v>
      </c>
      <c r="C15" s="1">
        <v>5</v>
      </c>
      <c r="D15" s="4"/>
      <c r="E15" s="4"/>
      <c r="F15" s="4">
        <f t="shared" si="0"/>
        <v>0</v>
      </c>
      <c r="G15" s="10"/>
      <c r="H15" s="1">
        <v>2</v>
      </c>
      <c r="I15" s="1">
        <v>5</v>
      </c>
      <c r="J15" s="4"/>
      <c r="K15" s="7"/>
      <c r="L15" s="8">
        <f t="shared" si="1"/>
        <v>0</v>
      </c>
      <c r="O15" s="4"/>
      <c r="P15" s="7"/>
      <c r="Q15" s="8">
        <f t="shared" si="2"/>
        <v>0</v>
      </c>
      <c r="S15" s="4"/>
      <c r="T15" s="7"/>
      <c r="U15" s="8">
        <f t="shared" si="3"/>
        <v>0</v>
      </c>
    </row>
    <row r="16" spans="2:21" x14ac:dyDescent="0.25">
      <c r="B16" s="1">
        <v>2</v>
      </c>
      <c r="C16" s="1">
        <v>6</v>
      </c>
      <c r="D16" s="4"/>
      <c r="E16" s="4"/>
      <c r="F16" s="4">
        <f t="shared" si="0"/>
        <v>0</v>
      </c>
      <c r="G16" s="10"/>
      <c r="H16" s="1">
        <v>2</v>
      </c>
      <c r="I16" s="1">
        <v>6</v>
      </c>
      <c r="J16" s="4"/>
      <c r="K16" s="7"/>
      <c r="L16" s="8">
        <f t="shared" si="1"/>
        <v>0</v>
      </c>
      <c r="O16" s="4"/>
      <c r="P16" s="7"/>
      <c r="Q16" s="8">
        <f t="shared" si="2"/>
        <v>0</v>
      </c>
      <c r="S16" s="4"/>
      <c r="T16" s="7"/>
      <c r="U16" s="8">
        <f t="shared" si="3"/>
        <v>0</v>
      </c>
    </row>
    <row r="17" spans="2:21" x14ac:dyDescent="0.25">
      <c r="B17" s="1">
        <v>2</v>
      </c>
      <c r="C17" s="1">
        <v>7</v>
      </c>
      <c r="D17" s="4">
        <v>157.99199999999999</v>
      </c>
      <c r="E17" s="4">
        <v>157.98699999999999</v>
      </c>
      <c r="F17" s="4">
        <f t="shared" si="0"/>
        <v>4.9999999999954525E-3</v>
      </c>
      <c r="G17" s="10"/>
      <c r="H17" s="1">
        <v>2</v>
      </c>
      <c r="I17" s="1">
        <v>7</v>
      </c>
      <c r="J17" s="4">
        <v>157.99199999999999</v>
      </c>
      <c r="K17" s="7">
        <v>157.98699999999999</v>
      </c>
      <c r="L17" s="8">
        <f t="shared" si="1"/>
        <v>4.9999999999954525E-3</v>
      </c>
      <c r="O17" s="4">
        <v>157.99199999999999</v>
      </c>
      <c r="P17" s="7">
        <v>157.98699999999999</v>
      </c>
      <c r="Q17" s="8">
        <f t="shared" si="2"/>
        <v>4.9999999999954525E-3</v>
      </c>
      <c r="S17" s="4">
        <v>157.99199999999999</v>
      </c>
      <c r="T17" s="7">
        <v>157.98400000000001</v>
      </c>
      <c r="U17" s="8">
        <f t="shared" si="3"/>
        <v>7.9999999999813554E-3</v>
      </c>
    </row>
    <row r="18" spans="2:21" x14ac:dyDescent="0.25">
      <c r="B18" s="1">
        <v>2</v>
      </c>
      <c r="C18" s="1">
        <v>8</v>
      </c>
      <c r="D18" s="4">
        <v>196.00210000000001</v>
      </c>
      <c r="E18" s="4">
        <v>195.99600000000001</v>
      </c>
      <c r="F18" s="4">
        <f t="shared" si="0"/>
        <v>6.100000000003547E-3</v>
      </c>
      <c r="G18" s="10"/>
      <c r="H18" s="1">
        <v>2</v>
      </c>
      <c r="I18" s="1">
        <v>8</v>
      </c>
      <c r="J18" s="4">
        <v>196.00210000000001</v>
      </c>
      <c r="K18" s="7">
        <v>195.995</v>
      </c>
      <c r="L18" s="8">
        <f t="shared" si="1"/>
        <v>7.1000000000083219E-3</v>
      </c>
      <c r="O18" s="4">
        <v>196.00210000000001</v>
      </c>
      <c r="P18" s="7">
        <v>195.99600000000001</v>
      </c>
      <c r="Q18" s="8">
        <f t="shared" si="2"/>
        <v>6.100000000003547E-3</v>
      </c>
      <c r="S18" s="4">
        <v>196.00210000000001</v>
      </c>
      <c r="T18" s="7">
        <v>195.99100000000001</v>
      </c>
      <c r="U18" s="8">
        <f t="shared" si="3"/>
        <v>1.1099999999999E-2</v>
      </c>
    </row>
    <row r="19" spans="2:21" x14ac:dyDescent="0.25">
      <c r="B19" s="1">
        <v>2</v>
      </c>
      <c r="C19" s="1">
        <v>9</v>
      </c>
      <c r="D19" s="4">
        <v>245.99789999999999</v>
      </c>
      <c r="E19" s="4">
        <v>245.99199999999999</v>
      </c>
      <c r="F19" s="4">
        <f t="shared" si="0"/>
        <v>5.8999999999969077E-3</v>
      </c>
      <c r="G19" s="10"/>
      <c r="H19" s="1">
        <v>2</v>
      </c>
      <c r="I19" s="1">
        <v>9</v>
      </c>
      <c r="J19" s="4">
        <v>245.99789999999999</v>
      </c>
      <c r="K19" s="7">
        <v>245.99100000000001</v>
      </c>
      <c r="L19" s="8">
        <f t="shared" si="1"/>
        <v>6.8999999999732609E-3</v>
      </c>
      <c r="O19" s="4">
        <v>245.99789999999999</v>
      </c>
      <c r="P19" s="7">
        <v>245.99199999999999</v>
      </c>
      <c r="Q19" s="8">
        <f t="shared" si="2"/>
        <v>5.8999999999969077E-3</v>
      </c>
      <c r="S19" s="4">
        <v>245.99789999999999</v>
      </c>
      <c r="T19" s="7">
        <v>245.98599999999999</v>
      </c>
      <c r="U19" s="8">
        <f t="shared" si="3"/>
        <v>1.1899999999997135E-2</v>
      </c>
    </row>
    <row r="20" spans="2:21" x14ac:dyDescent="0.25">
      <c r="B20" s="1">
        <v>2</v>
      </c>
      <c r="C20" s="1">
        <v>10</v>
      </c>
      <c r="D20" s="4">
        <v>295.02569999999997</v>
      </c>
      <c r="E20" s="4">
        <v>295.01499999999999</v>
      </c>
      <c r="F20" s="4">
        <f t="shared" si="0"/>
        <v>1.0699999999985721E-2</v>
      </c>
      <c r="G20" s="10"/>
      <c r="H20" s="1">
        <v>2</v>
      </c>
      <c r="I20" s="1">
        <v>10</v>
      </c>
      <c r="J20" s="4">
        <v>295.02569999999997</v>
      </c>
      <c r="K20" s="7">
        <v>295.01600000000002</v>
      </c>
      <c r="L20" s="8">
        <f t="shared" si="1"/>
        <v>9.6999999999525244E-3</v>
      </c>
      <c r="O20" s="4">
        <v>295.02569999999997</v>
      </c>
      <c r="P20" s="7">
        <v>295.01499999999999</v>
      </c>
      <c r="Q20" s="8">
        <f t="shared" si="2"/>
        <v>1.0699999999985721E-2</v>
      </c>
      <c r="S20" s="4">
        <v>295.02569999999997</v>
      </c>
      <c r="T20" s="7">
        <v>294.99200000000002</v>
      </c>
      <c r="U20" s="8">
        <f t="shared" si="3"/>
        <v>3.3699999999953434E-2</v>
      </c>
    </row>
    <row r="21" spans="2:21" x14ac:dyDescent="0.25">
      <c r="D21" s="5"/>
      <c r="F21" s="6">
        <f>SUM(F4:F20)</f>
        <v>6.8700000000006867E-2</v>
      </c>
      <c r="G21" s="6"/>
      <c r="L21" s="6">
        <f>SUM(L4:L20)</f>
        <v>7.7699999999994773E-2</v>
      </c>
      <c r="O21" s="6">
        <f>SUM(O4:O20)</f>
        <v>2086.1197000000002</v>
      </c>
      <c r="P21" s="37">
        <f>SUM(P4:P20)</f>
        <v>2086.0509999999999</v>
      </c>
      <c r="Q21" s="6">
        <f>SUM(Q4:Q20)</f>
        <v>6.8700000000006867E-2</v>
      </c>
      <c r="U21" s="6">
        <f>SUM(U4:U20)</f>
        <v>0.1756999999999298</v>
      </c>
    </row>
    <row r="22" spans="2:21" x14ac:dyDescent="0.25">
      <c r="L22" s="6"/>
    </row>
    <row r="23" spans="2:21" x14ac:dyDescent="0.25">
      <c r="E23" t="s">
        <v>11</v>
      </c>
      <c r="F23" s="6">
        <f>F21/13</f>
        <v>5.2846153846159132E-3</v>
      </c>
      <c r="G23" s="6"/>
      <c r="K23" t="s">
        <v>11</v>
      </c>
      <c r="L23" s="6">
        <f>L21/13</f>
        <v>5.9769230769226751E-3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13"/>
  <sheetViews>
    <sheetView workbookViewId="0">
      <selection activeCell="AB4" sqref="AB4"/>
    </sheetView>
  </sheetViews>
  <sheetFormatPr defaultRowHeight="15" x14ac:dyDescent="0.25"/>
  <cols>
    <col min="3" max="44" width="4.7109375" customWidth="1"/>
  </cols>
  <sheetData>
    <row r="2" spans="2:45" x14ac:dyDescent="0.25">
      <c r="C2" s="53" t="s">
        <v>5</v>
      </c>
      <c r="D2" s="53"/>
      <c r="E2" s="53"/>
      <c r="F2" s="53"/>
      <c r="G2" s="53"/>
      <c r="H2" s="53"/>
      <c r="I2" s="53"/>
      <c r="J2" s="53"/>
      <c r="K2" s="53"/>
      <c r="L2" s="53" t="s">
        <v>6</v>
      </c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 t="s">
        <v>7</v>
      </c>
      <c r="AQ2" s="53"/>
      <c r="AR2" s="53"/>
    </row>
    <row r="3" spans="2:45" x14ac:dyDescent="0.25">
      <c r="C3" s="15">
        <v>23</v>
      </c>
      <c r="D3" s="15">
        <v>24</v>
      </c>
      <c r="E3" s="15">
        <v>25</v>
      </c>
      <c r="F3" s="16">
        <v>26</v>
      </c>
      <c r="G3" s="15">
        <v>27</v>
      </c>
      <c r="H3" s="15">
        <v>28</v>
      </c>
      <c r="I3" s="15">
        <v>29</v>
      </c>
      <c r="J3" s="15">
        <v>30</v>
      </c>
      <c r="K3" s="15">
        <v>31</v>
      </c>
      <c r="L3" s="15">
        <v>1</v>
      </c>
      <c r="M3" s="16">
        <v>2</v>
      </c>
      <c r="N3" s="15">
        <v>3</v>
      </c>
      <c r="O3" s="15">
        <v>4</v>
      </c>
      <c r="P3" s="15">
        <v>5</v>
      </c>
      <c r="Q3" s="15">
        <v>6</v>
      </c>
      <c r="R3" s="15">
        <v>7</v>
      </c>
      <c r="S3" s="15">
        <v>8</v>
      </c>
      <c r="T3" s="16">
        <v>9</v>
      </c>
      <c r="U3" s="15">
        <v>10</v>
      </c>
      <c r="V3" s="15">
        <v>11</v>
      </c>
      <c r="W3" s="15">
        <v>12</v>
      </c>
      <c r="X3" s="15">
        <v>13</v>
      </c>
      <c r="Y3" s="15">
        <v>14</v>
      </c>
      <c r="Z3" s="15">
        <v>15</v>
      </c>
      <c r="AA3" s="16">
        <v>16</v>
      </c>
      <c r="AB3" s="15">
        <v>17</v>
      </c>
      <c r="AC3" s="15">
        <v>18</v>
      </c>
      <c r="AD3" s="15">
        <v>19</v>
      </c>
      <c r="AE3" s="15">
        <v>20</v>
      </c>
      <c r="AF3" s="15">
        <v>21</v>
      </c>
      <c r="AG3" s="15">
        <v>22</v>
      </c>
      <c r="AH3" s="16">
        <v>23</v>
      </c>
      <c r="AI3" s="15">
        <v>24</v>
      </c>
      <c r="AJ3" s="15">
        <v>25</v>
      </c>
      <c r="AK3" s="15">
        <v>26</v>
      </c>
      <c r="AL3" s="15">
        <v>27</v>
      </c>
      <c r="AM3" s="15">
        <v>28</v>
      </c>
      <c r="AN3" s="15">
        <v>29</v>
      </c>
      <c r="AO3" s="16">
        <v>30</v>
      </c>
      <c r="AP3" s="15">
        <v>1</v>
      </c>
      <c r="AQ3" s="15">
        <v>2</v>
      </c>
      <c r="AR3" s="15">
        <v>3</v>
      </c>
    </row>
    <row r="4" spans="2:45" x14ac:dyDescent="0.25">
      <c r="B4" t="s">
        <v>31</v>
      </c>
      <c r="C4">
        <v>0</v>
      </c>
      <c r="D4">
        <v>0</v>
      </c>
      <c r="E4">
        <v>0</v>
      </c>
      <c r="G4">
        <v>2.5</v>
      </c>
      <c r="H4">
        <v>2.8</v>
      </c>
      <c r="I4">
        <v>3.1</v>
      </c>
      <c r="J4">
        <v>3.4</v>
      </c>
      <c r="N4">
        <v>1.6</v>
      </c>
      <c r="O4">
        <v>3.3</v>
      </c>
      <c r="P4">
        <v>1.2</v>
      </c>
      <c r="Q4">
        <v>1.2</v>
      </c>
      <c r="R4">
        <v>1</v>
      </c>
      <c r="S4">
        <v>0</v>
      </c>
      <c r="U4">
        <v>4.5</v>
      </c>
      <c r="V4">
        <v>2.88</v>
      </c>
      <c r="W4">
        <v>0.44</v>
      </c>
      <c r="X4">
        <v>0.45</v>
      </c>
      <c r="Y4">
        <v>0.97</v>
      </c>
      <c r="Z4">
        <v>0.96</v>
      </c>
      <c r="AB4">
        <v>2.5</v>
      </c>
    </row>
    <row r="5" spans="2:45" x14ac:dyDescent="0.25">
      <c r="B5" t="s">
        <v>32</v>
      </c>
      <c r="K5">
        <v>3.49</v>
      </c>
      <c r="Q5">
        <v>4.6500000000000004</v>
      </c>
      <c r="S5">
        <v>0</v>
      </c>
      <c r="V5">
        <v>1.1499999999999999</v>
      </c>
      <c r="Y5">
        <v>1.32</v>
      </c>
    </row>
    <row r="6" spans="2:45" x14ac:dyDescent="0.25">
      <c r="B6" t="s">
        <v>33</v>
      </c>
      <c r="C6">
        <f>C4+C5</f>
        <v>0</v>
      </c>
      <c r="D6">
        <f t="shared" ref="D6:AR6" si="0">D4+D5</f>
        <v>0</v>
      </c>
      <c r="E6">
        <f t="shared" si="0"/>
        <v>0</v>
      </c>
      <c r="F6">
        <f t="shared" si="0"/>
        <v>0</v>
      </c>
      <c r="G6">
        <f t="shared" si="0"/>
        <v>2.5</v>
      </c>
      <c r="H6">
        <f t="shared" si="0"/>
        <v>2.8</v>
      </c>
      <c r="I6">
        <f t="shared" si="0"/>
        <v>3.1</v>
      </c>
      <c r="J6">
        <f t="shared" si="0"/>
        <v>3.4</v>
      </c>
      <c r="K6">
        <f t="shared" si="0"/>
        <v>3.49</v>
      </c>
      <c r="L6">
        <f t="shared" si="0"/>
        <v>0</v>
      </c>
      <c r="M6">
        <f t="shared" si="0"/>
        <v>0</v>
      </c>
      <c r="N6">
        <f t="shared" si="0"/>
        <v>1.6</v>
      </c>
      <c r="O6">
        <f t="shared" si="0"/>
        <v>3.3</v>
      </c>
      <c r="P6">
        <f t="shared" si="0"/>
        <v>1.2</v>
      </c>
      <c r="Q6">
        <f t="shared" si="0"/>
        <v>5.8500000000000005</v>
      </c>
      <c r="R6">
        <f t="shared" si="0"/>
        <v>1</v>
      </c>
      <c r="S6">
        <f t="shared" si="0"/>
        <v>0</v>
      </c>
      <c r="T6">
        <f t="shared" si="0"/>
        <v>0</v>
      </c>
      <c r="U6">
        <f t="shared" si="0"/>
        <v>4.5</v>
      </c>
      <c r="V6">
        <f t="shared" si="0"/>
        <v>4.0299999999999994</v>
      </c>
      <c r="W6">
        <f t="shared" si="0"/>
        <v>0.44</v>
      </c>
      <c r="X6">
        <f t="shared" si="0"/>
        <v>0.45</v>
      </c>
      <c r="Y6">
        <f t="shared" si="0"/>
        <v>2.29</v>
      </c>
      <c r="Z6">
        <f t="shared" si="0"/>
        <v>0.96</v>
      </c>
      <c r="AA6">
        <f t="shared" si="0"/>
        <v>0</v>
      </c>
      <c r="AB6">
        <f t="shared" si="0"/>
        <v>2.5</v>
      </c>
      <c r="AC6">
        <f t="shared" si="0"/>
        <v>0</v>
      </c>
      <c r="AD6">
        <f t="shared" si="0"/>
        <v>0</v>
      </c>
      <c r="AE6">
        <f t="shared" si="0"/>
        <v>0</v>
      </c>
      <c r="AF6">
        <f t="shared" si="0"/>
        <v>0</v>
      </c>
      <c r="AG6">
        <f t="shared" si="0"/>
        <v>0</v>
      </c>
      <c r="AH6">
        <f t="shared" si="0"/>
        <v>0</v>
      </c>
      <c r="AI6">
        <f t="shared" si="0"/>
        <v>0</v>
      </c>
      <c r="AJ6">
        <f t="shared" si="0"/>
        <v>0</v>
      </c>
      <c r="AK6">
        <f t="shared" si="0"/>
        <v>0</v>
      </c>
      <c r="AL6">
        <f t="shared" si="0"/>
        <v>0</v>
      </c>
      <c r="AM6">
        <f t="shared" si="0"/>
        <v>0</v>
      </c>
      <c r="AN6">
        <f t="shared" si="0"/>
        <v>0</v>
      </c>
      <c r="AO6">
        <f t="shared" si="0"/>
        <v>0</v>
      </c>
      <c r="AP6">
        <f t="shared" si="0"/>
        <v>0</v>
      </c>
      <c r="AQ6">
        <f t="shared" si="0"/>
        <v>0</v>
      </c>
      <c r="AR6">
        <f t="shared" si="0"/>
        <v>0</v>
      </c>
      <c r="AS6">
        <f>SUM(C6:AR6)</f>
        <v>43.410000000000004</v>
      </c>
    </row>
    <row r="9" spans="2:45" x14ac:dyDescent="0.25">
      <c r="C9" s="53" t="s">
        <v>5</v>
      </c>
      <c r="D9" s="53"/>
      <c r="E9" s="53"/>
      <c r="F9" s="53"/>
      <c r="G9" s="53"/>
      <c r="H9" s="53"/>
      <c r="I9" s="53"/>
      <c r="J9" s="53"/>
      <c r="K9" s="53"/>
      <c r="L9" s="53" t="s">
        <v>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 t="s">
        <v>7</v>
      </c>
      <c r="AQ9" s="53"/>
      <c r="AR9" s="53"/>
    </row>
    <row r="10" spans="2:45" x14ac:dyDescent="0.25">
      <c r="C10" s="15">
        <v>23</v>
      </c>
      <c r="D10" s="15">
        <v>24</v>
      </c>
      <c r="E10" s="15">
        <v>25</v>
      </c>
      <c r="F10" s="16">
        <v>26</v>
      </c>
      <c r="G10" s="15">
        <v>27</v>
      </c>
      <c r="H10" s="15">
        <v>28</v>
      </c>
      <c r="I10" s="15">
        <v>29</v>
      </c>
      <c r="J10" s="15">
        <v>30</v>
      </c>
      <c r="K10" s="15">
        <v>31</v>
      </c>
      <c r="L10" s="15">
        <v>1</v>
      </c>
      <c r="M10" s="16">
        <v>2</v>
      </c>
      <c r="N10" s="15">
        <v>3</v>
      </c>
      <c r="O10" s="15">
        <v>4</v>
      </c>
      <c r="P10" s="15">
        <v>5</v>
      </c>
      <c r="Q10" s="15">
        <v>6</v>
      </c>
      <c r="R10" s="15">
        <v>7</v>
      </c>
      <c r="S10" s="15">
        <v>8</v>
      </c>
      <c r="T10" s="16">
        <v>9</v>
      </c>
      <c r="U10" s="15">
        <v>10</v>
      </c>
      <c r="V10" s="15">
        <v>11</v>
      </c>
      <c r="W10" s="15">
        <v>12</v>
      </c>
      <c r="X10" s="15">
        <v>13</v>
      </c>
      <c r="Y10" s="15">
        <v>14</v>
      </c>
      <c r="Z10" s="15">
        <v>15</v>
      </c>
      <c r="AA10" s="16">
        <v>16</v>
      </c>
      <c r="AB10" s="15">
        <v>17</v>
      </c>
      <c r="AC10" s="15">
        <v>18</v>
      </c>
      <c r="AD10" s="15">
        <v>19</v>
      </c>
      <c r="AE10" s="15">
        <v>20</v>
      </c>
      <c r="AF10" s="15">
        <v>21</v>
      </c>
      <c r="AG10" s="15">
        <v>22</v>
      </c>
      <c r="AH10" s="16">
        <v>23</v>
      </c>
      <c r="AI10" s="15">
        <v>24</v>
      </c>
      <c r="AJ10" s="15">
        <v>25</v>
      </c>
      <c r="AK10" s="15">
        <v>26</v>
      </c>
      <c r="AL10" s="15">
        <v>27</v>
      </c>
      <c r="AM10" s="15">
        <v>28</v>
      </c>
      <c r="AN10" s="15">
        <v>29</v>
      </c>
      <c r="AO10" s="16">
        <v>30</v>
      </c>
      <c r="AP10" s="15">
        <v>1</v>
      </c>
      <c r="AQ10" s="15">
        <v>2</v>
      </c>
      <c r="AR10" s="15">
        <v>3</v>
      </c>
    </row>
    <row r="11" spans="2:45" x14ac:dyDescent="0.25">
      <c r="B11" t="s">
        <v>35</v>
      </c>
      <c r="Q11">
        <v>23</v>
      </c>
      <c r="Z11">
        <v>30</v>
      </c>
      <c r="AB11">
        <v>26</v>
      </c>
    </row>
    <row r="12" spans="2:45" x14ac:dyDescent="0.25">
      <c r="B12" t="s">
        <v>36</v>
      </c>
      <c r="V12">
        <v>7</v>
      </c>
      <c r="W12">
        <v>16</v>
      </c>
      <c r="X12">
        <v>16</v>
      </c>
    </row>
    <row r="13" spans="2:45" x14ac:dyDescent="0.25">
      <c r="B13" t="s">
        <v>33</v>
      </c>
      <c r="C13">
        <f>C11+C12</f>
        <v>0</v>
      </c>
      <c r="D13">
        <f t="shared" ref="D13:AR13" si="1">D11+D12</f>
        <v>0</v>
      </c>
      <c r="E13">
        <f t="shared" si="1"/>
        <v>0</v>
      </c>
      <c r="F13">
        <f t="shared" si="1"/>
        <v>0</v>
      </c>
      <c r="G13">
        <f t="shared" si="1"/>
        <v>0</v>
      </c>
      <c r="H13">
        <f t="shared" si="1"/>
        <v>0</v>
      </c>
      <c r="I13">
        <f t="shared" si="1"/>
        <v>0</v>
      </c>
      <c r="J13">
        <f t="shared" si="1"/>
        <v>0</v>
      </c>
      <c r="K13">
        <f t="shared" si="1"/>
        <v>0</v>
      </c>
      <c r="L13">
        <f t="shared" si="1"/>
        <v>0</v>
      </c>
      <c r="M13">
        <f t="shared" si="1"/>
        <v>0</v>
      </c>
      <c r="N13">
        <f t="shared" si="1"/>
        <v>0</v>
      </c>
      <c r="O13">
        <f t="shared" si="1"/>
        <v>0</v>
      </c>
      <c r="P13">
        <f t="shared" si="1"/>
        <v>0</v>
      </c>
      <c r="Q13">
        <f t="shared" si="1"/>
        <v>23</v>
      </c>
      <c r="R13">
        <f t="shared" si="1"/>
        <v>0</v>
      </c>
      <c r="S13">
        <f t="shared" si="1"/>
        <v>0</v>
      </c>
      <c r="T13">
        <f t="shared" si="1"/>
        <v>0</v>
      </c>
      <c r="U13">
        <f t="shared" si="1"/>
        <v>0</v>
      </c>
      <c r="V13">
        <f t="shared" si="1"/>
        <v>7</v>
      </c>
      <c r="W13">
        <f t="shared" si="1"/>
        <v>16</v>
      </c>
      <c r="X13">
        <f t="shared" si="1"/>
        <v>16</v>
      </c>
      <c r="Y13">
        <f t="shared" si="1"/>
        <v>0</v>
      </c>
      <c r="Z13">
        <f t="shared" si="1"/>
        <v>30</v>
      </c>
      <c r="AA13">
        <f t="shared" si="1"/>
        <v>0</v>
      </c>
      <c r="AB13">
        <f t="shared" si="1"/>
        <v>26</v>
      </c>
      <c r="AC13">
        <f t="shared" si="1"/>
        <v>0</v>
      </c>
      <c r="AD13">
        <f t="shared" si="1"/>
        <v>0</v>
      </c>
      <c r="AE13">
        <f t="shared" si="1"/>
        <v>0</v>
      </c>
      <c r="AF13">
        <f t="shared" si="1"/>
        <v>0</v>
      </c>
      <c r="AG13">
        <f t="shared" si="1"/>
        <v>0</v>
      </c>
      <c r="AH13">
        <f t="shared" si="1"/>
        <v>0</v>
      </c>
      <c r="AI13">
        <f t="shared" si="1"/>
        <v>0</v>
      </c>
      <c r="AJ13">
        <f t="shared" si="1"/>
        <v>0</v>
      </c>
      <c r="AK13">
        <f t="shared" si="1"/>
        <v>0</v>
      </c>
      <c r="AL13">
        <f t="shared" si="1"/>
        <v>0</v>
      </c>
      <c r="AM13">
        <f t="shared" si="1"/>
        <v>0</v>
      </c>
      <c r="AN13">
        <f t="shared" si="1"/>
        <v>0</v>
      </c>
      <c r="AO13">
        <f t="shared" si="1"/>
        <v>0</v>
      </c>
      <c r="AP13">
        <f t="shared" si="1"/>
        <v>0</v>
      </c>
      <c r="AQ13">
        <f t="shared" si="1"/>
        <v>0</v>
      </c>
      <c r="AR13">
        <f t="shared" si="1"/>
        <v>0</v>
      </c>
      <c r="AS13">
        <f>SUM(C13:AR13)</f>
        <v>118</v>
      </c>
    </row>
  </sheetData>
  <mergeCells count="6">
    <mergeCell ref="C2:K2"/>
    <mergeCell ref="L2:AO2"/>
    <mergeCell ref="AP2:AR2"/>
    <mergeCell ref="C9:K9"/>
    <mergeCell ref="L9:AO9"/>
    <mergeCell ref="AP9:A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2017-04-18T03:51:59Z</dcterms:modified>
</cp:coreProperties>
</file>