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1015" windowHeight="9975" activeTab="2"/>
  </bookViews>
  <sheets>
    <sheet name="LIST" sheetId="1" r:id="rId1"/>
    <sheet name="SUMMARY" sheetId="2" r:id="rId2"/>
    <sheet name="SUB CON DETAILS" sheetId="3" r:id="rId3"/>
  </sheets>
  <calcPr calcId="144525"/>
</workbook>
</file>

<file path=xl/calcChain.xml><?xml version="1.0" encoding="utf-8"?>
<calcChain xmlns="http://schemas.openxmlformats.org/spreadsheetml/2006/main">
  <c r="N51" i="1" l="1"/>
  <c r="M51" i="1"/>
  <c r="L51" i="1"/>
  <c r="K51" i="1"/>
  <c r="J51" i="1"/>
  <c r="I51" i="1"/>
  <c r="H51" i="1"/>
  <c r="G51" i="1"/>
  <c r="F51" i="1"/>
  <c r="E51" i="1"/>
  <c r="D51" i="1"/>
  <c r="C51" i="1"/>
  <c r="B51" i="1"/>
  <c r="M46" i="1"/>
  <c r="L46" i="1"/>
  <c r="J43" i="2" l="1"/>
  <c r="K40" i="2"/>
  <c r="K39" i="2"/>
  <c r="K38" i="2"/>
  <c r="K37" i="2"/>
  <c r="K36" i="2"/>
  <c r="K35" i="2"/>
  <c r="K34" i="2"/>
  <c r="K33" i="2"/>
  <c r="K41" i="2" s="1"/>
  <c r="J41" i="2"/>
  <c r="I41" i="2"/>
  <c r="H41" i="2"/>
  <c r="G41" i="2"/>
  <c r="N49" i="1"/>
  <c r="G26" i="2" l="1"/>
  <c r="M20" i="1" l="1"/>
  <c r="L20" i="1"/>
  <c r="K20" i="1"/>
  <c r="J20" i="1"/>
  <c r="I20" i="1"/>
  <c r="H20" i="1"/>
  <c r="G20" i="1"/>
  <c r="F20" i="1"/>
  <c r="E20" i="1"/>
  <c r="D20" i="1"/>
  <c r="C20" i="1"/>
  <c r="B20" i="1"/>
  <c r="N20" i="1" s="1"/>
  <c r="N19" i="1"/>
  <c r="N18" i="1"/>
  <c r="B40" i="1" l="1"/>
  <c r="B34" i="1"/>
  <c r="N29" i="1"/>
  <c r="G27" i="2"/>
  <c r="G17" i="2"/>
  <c r="F31" i="1"/>
  <c r="M31" i="1"/>
  <c r="L31" i="1"/>
  <c r="K31" i="1"/>
  <c r="J31" i="1"/>
  <c r="I31" i="1"/>
  <c r="H31" i="1"/>
  <c r="G31" i="1"/>
  <c r="E31" i="1"/>
  <c r="D31" i="1"/>
  <c r="C31" i="1"/>
  <c r="B31" i="1"/>
  <c r="N31" i="1" s="1"/>
  <c r="N30" i="1"/>
  <c r="N28" i="1"/>
  <c r="N24" i="1"/>
  <c r="M25" i="1"/>
  <c r="L25" i="1"/>
  <c r="K25" i="1"/>
  <c r="J25" i="1"/>
  <c r="I25" i="1"/>
  <c r="H25" i="1"/>
  <c r="G25" i="1"/>
  <c r="F25" i="1"/>
  <c r="E25" i="1"/>
  <c r="D25" i="1"/>
  <c r="C25" i="1"/>
  <c r="B25" i="1"/>
  <c r="N14" i="1"/>
  <c r="M15" i="1"/>
  <c r="L15" i="1"/>
  <c r="K15" i="1"/>
  <c r="J15" i="1"/>
  <c r="I15" i="1"/>
  <c r="H15" i="1"/>
  <c r="G15" i="1"/>
  <c r="F15" i="1"/>
  <c r="E15" i="1"/>
  <c r="D15" i="1"/>
  <c r="C15" i="1"/>
  <c r="B15" i="1"/>
  <c r="M9" i="1"/>
  <c r="L9" i="1"/>
  <c r="K9" i="1"/>
  <c r="J9" i="1"/>
  <c r="I9" i="1"/>
  <c r="H9" i="1"/>
  <c r="G9" i="1"/>
  <c r="F9" i="1"/>
  <c r="E9" i="1"/>
  <c r="D9" i="1"/>
  <c r="C9" i="1"/>
  <c r="B9" i="1"/>
  <c r="N25" i="1" l="1"/>
  <c r="N37" i="1"/>
  <c r="N34" i="1"/>
  <c r="N46" i="1" l="1"/>
  <c r="N43" i="1"/>
  <c r="N40" i="1"/>
  <c r="N23" i="1"/>
  <c r="N13" i="1" l="1"/>
  <c r="N12" i="1"/>
  <c r="N8" i="1"/>
  <c r="N7" i="1"/>
  <c r="N9" i="1" l="1"/>
  <c r="N15" i="1"/>
</calcChain>
</file>

<file path=xl/sharedStrings.xml><?xml version="1.0" encoding="utf-8"?>
<sst xmlns="http://schemas.openxmlformats.org/spreadsheetml/2006/main" count="109" uniqueCount="47">
  <si>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</si>
  <si>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</si>
  <si>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</si>
  <si>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</si>
  <si>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</si>
  <si>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</si>
  <si>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</si>
  <si>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</si>
  <si>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</si>
  <si>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</si>
  <si>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</si>
  <si>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 xml:space="preserve">DEC </t>
  </si>
  <si>
    <t>TOTAL</t>
  </si>
  <si>
    <t>EPF</t>
  </si>
  <si>
    <t>WAGES</t>
  </si>
  <si>
    <t>SALARY</t>
  </si>
  <si>
    <t>FOO CHEE YONG</t>
  </si>
  <si>
    <t>GEO TECHNIC SURVEY AND MAPPING</t>
  </si>
  <si>
    <t>MOHD RISZUAN BIN SAMSUDIN</t>
  </si>
  <si>
    <t>SOCSO</t>
  </si>
  <si>
    <t>MOHD HAFFIZ BIN FAZIL RAHMAN</t>
  </si>
  <si>
    <t>MOHAMAD NORDIN BIN ADAM</t>
  </si>
  <si>
    <t>SUB CON WAGES</t>
  </si>
  <si>
    <t>SUB CON</t>
  </si>
  <si>
    <t>MUHAMMAD ISKANDAR ZAFRAN BIN ZAKARIA</t>
  </si>
  <si>
    <t>SOLE-PROPRIETOR'S SALARY</t>
  </si>
  <si>
    <t>750701-71-5053</t>
  </si>
  <si>
    <t>RM</t>
  </si>
  <si>
    <t>NET SALARY, WAGES &amp; SUB CON LIST AS AT 31.12.16</t>
  </si>
  <si>
    <t>GROSS SALARY, WAGES &amp; SUB CON LIST AS AT 31.12.16</t>
  </si>
  <si>
    <t>** SUMMARY**</t>
  </si>
  <si>
    <t>*</t>
  </si>
  <si>
    <t>YEAP YANN HONG</t>
  </si>
  <si>
    <t>MOHAMMAD AZMAN BIN AZIZ</t>
  </si>
  <si>
    <t>MUHAMAD AMIRUAZAM BIN BIN MOHD ZARINI</t>
  </si>
  <si>
    <t>SP SALARY</t>
  </si>
  <si>
    <t>as per EA</t>
  </si>
  <si>
    <t>as per accounts</t>
  </si>
  <si>
    <t>960812-03-5013</t>
  </si>
  <si>
    <t>800329-29-5261</t>
  </si>
  <si>
    <t>870604-29-5639</t>
  </si>
  <si>
    <t>920411-03-5673</t>
  </si>
  <si>
    <t>931218-03-6475</t>
  </si>
  <si>
    <t>871109-06-6075</t>
  </si>
  <si>
    <t>SUB CON LIST AS AT 31.12.16</t>
  </si>
  <si>
    <t>ADDRESS:</t>
  </si>
  <si>
    <t>MUHAMMAD AMIRUAZAM BIN MOHD ZARINI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</si>
</sst>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43" fontId="0" fillId="0" borderId="0" xfId="1" applyFont="1"/>
    <xf numFmtId="0" fontId="1" fillId="0" borderId="0" xfId="0" applyFont="1" applyAlignment="1">
      <alignment horizontal="left"/>
    </xf>
    <xf numFmtId="43" fontId="1" fillId="0" borderId="0" xfId="1" quotePrefix="1" applyFont="1"/>
    <xf numFmtId="43" fontId="0" fillId="0" borderId="0" xfId="0" applyNumberFormat="1"/>
    <xf numFmtId="43" fontId="0" fillId="0" borderId="0" xfId="1" applyFont="1" applyFill="1"/>
    <xf numFmtId="43" fontId="0" fillId="0" borderId="2" xfId="1" applyFont="1" applyBorder="1"/>
    <xf numFmtId="43" fontId="0" fillId="0" borderId="0" xfId="1" applyFont="1" applyBorder="1"/>
    <xf numFmtId="0" fontId="0" fillId="2" borderId="0" xfId="0" applyFill="1"/>
    <xf numFmtId="0" fontId="0" fillId="3" borderId="0" xfId="0" applyFill="1"/>
    <xf numFmtId="43" fontId="0" fillId="0" borderId="3" xfId="0" applyNumberFormat="1" applyBorder="1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/>
    <xf numFmtId="0" fontId="2" fillId="0" borderId="0" xfId="0" applyFont="1" applyAlignment="1">
      <alignment horizontal="center"/>
    </xf>
    <xf numFmtId="43" fontId="0" fillId="0" borderId="0" xfId="1" applyFont="1" applyFill="1" applyBorder="1"/>
    <xf numFmtId="43" fontId="3" fillId="0" borderId="3" xfId="1" applyFont="1" applyBorder="1"/>
    <xf numFmtId="43" fontId="0" fillId="2" borderId="0" xfId="0" applyNumberFormat="1" applyFill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pane xSplit="1" ySplit="4" topLeftCell="B33" activePane="bottomRight" state="frozen"/>
      <selection pane="topRight" activeCell="B1" sqref="B1"/>
      <selection pane="bottomLeft" activeCell="A5" sqref="A5"/>
      <selection pane="bottomRight" activeCell="R51" sqref="R51"/>
    </sheetView>
  </sheetViews>
  <sheetFormatPr defaultRowHeight="15" x14ac:dyDescent="0.25"/>
  <cols>
    <col min="1" max="1" width="14.140625" customWidth="1"/>
    <col min="2" max="2" width="10.5703125" bestFit="1" customWidth="1"/>
    <col min="3" max="3" width="10.42578125" customWidth="1"/>
    <col min="4" max="4" width="11.42578125" customWidth="1"/>
    <col min="5" max="5" width="10.5703125" customWidth="1"/>
    <col min="6" max="6" width="11.42578125" customWidth="1"/>
    <col min="7" max="8" width="10.85546875" customWidth="1"/>
    <col min="9" max="9" width="11.140625" customWidth="1"/>
    <col min="10" max="10" width="12.140625" customWidth="1"/>
    <col min="11" max="11" width="11.7109375" customWidth="1"/>
    <col min="12" max="12" width="11.28515625" customWidth="1"/>
    <col min="13" max="13" width="10.7109375" customWidth="1"/>
    <col min="14" max="14" width="12" customWidth="1"/>
    <col min="15" max="15" width="9.5703125" bestFit="1" customWidth="1"/>
  </cols>
  <sheetData>
    <row r="1" spans="1:15" x14ac:dyDescent="0.25">
      <c r="A1" t="s">
        <v>17</v>
      </c>
    </row>
    <row r="2" spans="1:15" x14ac:dyDescent="0.25">
      <c r="A2" t="s">
        <v>28</v>
      </c>
    </row>
    <row r="4" spans="1:15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</row>
    <row r="6" spans="1:15" x14ac:dyDescent="0.25">
      <c r="A6" s="2" t="s">
        <v>16</v>
      </c>
      <c r="D6" s="4"/>
    </row>
    <row r="7" spans="1:15" x14ac:dyDescent="0.25">
      <c r="A7" t="s">
        <v>15</v>
      </c>
      <c r="B7" s="3">
        <v>4000</v>
      </c>
      <c r="C7" s="3">
        <v>4000</v>
      </c>
      <c r="D7" s="3">
        <v>4000</v>
      </c>
      <c r="E7" s="3">
        <v>4000</v>
      </c>
      <c r="F7" s="3">
        <v>4000</v>
      </c>
      <c r="G7" s="3">
        <v>4000</v>
      </c>
      <c r="H7" s="3">
        <v>4000</v>
      </c>
      <c r="I7" s="3">
        <v>4000</v>
      </c>
      <c r="J7" s="3">
        <v>4000</v>
      </c>
      <c r="K7" s="3">
        <v>4000</v>
      </c>
      <c r="L7" s="3">
        <v>4000</v>
      </c>
      <c r="M7" s="3">
        <v>4000</v>
      </c>
      <c r="N7" s="3">
        <f>SUM(B7:M7)</f>
        <v>48000</v>
      </c>
      <c r="O7" t="s">
        <v>31</v>
      </c>
    </row>
    <row r="8" spans="1:15" x14ac:dyDescent="0.25">
      <c r="A8" t="s">
        <v>13</v>
      </c>
      <c r="B8" s="3">
        <v>-440</v>
      </c>
      <c r="C8" s="3">
        <v>-440</v>
      </c>
      <c r="D8" s="3">
        <v>-440</v>
      </c>
      <c r="E8" s="3">
        <v>-440</v>
      </c>
      <c r="F8" s="3">
        <v>-440</v>
      </c>
      <c r="G8" s="3">
        <v>-440</v>
      </c>
      <c r="H8" s="3">
        <v>-440</v>
      </c>
      <c r="I8" s="3">
        <v>-440</v>
      </c>
      <c r="J8" s="3">
        <v>-440</v>
      </c>
      <c r="K8" s="3">
        <v>-440</v>
      </c>
      <c r="L8" s="3">
        <v>-440</v>
      </c>
      <c r="M8" s="3">
        <v>-440</v>
      </c>
      <c r="N8" s="3">
        <f>SUM(B8:M8)</f>
        <v>-5280</v>
      </c>
    </row>
    <row r="9" spans="1:15" x14ac:dyDescent="0.25">
      <c r="B9" s="8">
        <f>+B7+B8</f>
        <v>3560</v>
      </c>
      <c r="C9" s="8">
        <f t="shared" ref="C9:N9" si="0">+C7+C8</f>
        <v>3560</v>
      </c>
      <c r="D9" s="8">
        <f t="shared" si="0"/>
        <v>3560</v>
      </c>
      <c r="E9" s="8">
        <f t="shared" si="0"/>
        <v>3560</v>
      </c>
      <c r="F9" s="8">
        <f t="shared" si="0"/>
        <v>3560</v>
      </c>
      <c r="G9" s="8">
        <f t="shared" si="0"/>
        <v>3560</v>
      </c>
      <c r="H9" s="8">
        <f t="shared" si="0"/>
        <v>3560</v>
      </c>
      <c r="I9" s="8">
        <f t="shared" si="0"/>
        <v>3560</v>
      </c>
      <c r="J9" s="8">
        <f t="shared" si="0"/>
        <v>3560</v>
      </c>
      <c r="K9" s="8">
        <f t="shared" si="0"/>
        <v>3560</v>
      </c>
      <c r="L9" s="8">
        <f t="shared" si="0"/>
        <v>3560</v>
      </c>
      <c r="M9" s="8">
        <f t="shared" si="0"/>
        <v>3560</v>
      </c>
      <c r="N9" s="8">
        <f t="shared" si="0"/>
        <v>42720</v>
      </c>
    </row>
    <row r="10" spans="1:15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5" x14ac:dyDescent="0.25">
      <c r="A11" s="2" t="s">
        <v>18</v>
      </c>
      <c r="B11" s="3"/>
      <c r="C11" s="3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5" x14ac:dyDescent="0.25">
      <c r="A12" t="s">
        <v>15</v>
      </c>
      <c r="B12" s="3">
        <v>900</v>
      </c>
      <c r="C12" s="3">
        <v>900</v>
      </c>
      <c r="D12" s="3">
        <v>900</v>
      </c>
      <c r="E12" s="3">
        <v>900</v>
      </c>
      <c r="F12" s="3">
        <v>900</v>
      </c>
      <c r="G12" s="3">
        <v>900</v>
      </c>
      <c r="H12" s="3">
        <v>900</v>
      </c>
      <c r="I12" s="3">
        <v>900</v>
      </c>
      <c r="J12" s="3">
        <v>900</v>
      </c>
      <c r="K12" s="3">
        <v>900</v>
      </c>
      <c r="L12" s="3">
        <v>900</v>
      </c>
      <c r="M12" s="3">
        <v>900</v>
      </c>
      <c r="N12" s="3">
        <f>SUM(B12:M12)</f>
        <v>10800</v>
      </c>
      <c r="O12" t="s">
        <v>31</v>
      </c>
    </row>
    <row r="13" spans="1:15" x14ac:dyDescent="0.25">
      <c r="A13" t="s">
        <v>13</v>
      </c>
      <c r="B13" s="3">
        <v>-102</v>
      </c>
      <c r="C13" s="3">
        <v>-102</v>
      </c>
      <c r="D13" s="3">
        <v>-102</v>
      </c>
      <c r="E13" s="3">
        <v>-102</v>
      </c>
      <c r="F13" s="3">
        <v>-102</v>
      </c>
      <c r="G13" s="3">
        <v>-102</v>
      </c>
      <c r="H13" s="3">
        <v>-102</v>
      </c>
      <c r="I13" s="3">
        <v>-102</v>
      </c>
      <c r="J13" s="3">
        <v>-102</v>
      </c>
      <c r="K13" s="3">
        <v>-102</v>
      </c>
      <c r="L13" s="3">
        <v>-102</v>
      </c>
      <c r="M13" s="3">
        <v>-102</v>
      </c>
      <c r="N13" s="3">
        <f t="shared" ref="N13:N14" si="1">SUM(B13:M13)</f>
        <v>-1224</v>
      </c>
    </row>
    <row r="14" spans="1:15" x14ac:dyDescent="0.25">
      <c r="A14" t="s">
        <v>19</v>
      </c>
      <c r="B14" s="3">
        <v>-2.75</v>
      </c>
      <c r="C14" s="3">
        <v>-2.75</v>
      </c>
      <c r="D14" s="3">
        <v>-2.75</v>
      </c>
      <c r="E14" s="3">
        <v>-2.75</v>
      </c>
      <c r="F14" s="3">
        <v>-2.75</v>
      </c>
      <c r="G14" s="3">
        <v>-2.75</v>
      </c>
      <c r="H14" s="3">
        <v>-2.75</v>
      </c>
      <c r="I14" s="3">
        <v>-2.75</v>
      </c>
      <c r="J14" s="3">
        <v>-2.75</v>
      </c>
      <c r="K14" s="3">
        <v>-2.75</v>
      </c>
      <c r="L14" s="3">
        <v>-2.75</v>
      </c>
      <c r="M14" s="3">
        <v>-2.75</v>
      </c>
      <c r="N14" s="3">
        <f t="shared" si="1"/>
        <v>-33</v>
      </c>
    </row>
    <row r="15" spans="1:15" x14ac:dyDescent="0.25">
      <c r="B15" s="8">
        <f>+B12+B13+B14</f>
        <v>795.25</v>
      </c>
      <c r="C15" s="8">
        <f t="shared" ref="C15:N15" si="2">+C12+C13+C14</f>
        <v>795.25</v>
      </c>
      <c r="D15" s="8">
        <f t="shared" si="2"/>
        <v>795.25</v>
      </c>
      <c r="E15" s="8">
        <f t="shared" si="2"/>
        <v>795.25</v>
      </c>
      <c r="F15" s="8">
        <f t="shared" si="2"/>
        <v>795.25</v>
      </c>
      <c r="G15" s="8">
        <f t="shared" si="2"/>
        <v>795.25</v>
      </c>
      <c r="H15" s="8">
        <f t="shared" si="2"/>
        <v>795.25</v>
      </c>
      <c r="I15" s="8">
        <f t="shared" si="2"/>
        <v>795.25</v>
      </c>
      <c r="J15" s="8">
        <f t="shared" si="2"/>
        <v>795.25</v>
      </c>
      <c r="K15" s="8">
        <f t="shared" si="2"/>
        <v>795.25</v>
      </c>
      <c r="L15" s="8">
        <f t="shared" si="2"/>
        <v>795.25</v>
      </c>
      <c r="M15" s="8">
        <f t="shared" si="2"/>
        <v>795.25</v>
      </c>
      <c r="N15" s="8">
        <f t="shared" si="2"/>
        <v>9543</v>
      </c>
    </row>
    <row r="16" spans="1:15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5" x14ac:dyDescent="0.25">
      <c r="A17" s="2" t="s">
        <v>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5" x14ac:dyDescent="0.25">
      <c r="A18" s="10" t="s">
        <v>14</v>
      </c>
      <c r="B18" s="3">
        <v>3000</v>
      </c>
      <c r="C18" s="3">
        <v>3000</v>
      </c>
      <c r="D18" s="3">
        <v>3000</v>
      </c>
      <c r="E18" s="3">
        <v>3000</v>
      </c>
      <c r="F18" s="3">
        <v>3000</v>
      </c>
      <c r="G18" s="3">
        <v>3000</v>
      </c>
      <c r="H18" s="3">
        <v>3000</v>
      </c>
      <c r="I18" s="3">
        <v>3000</v>
      </c>
      <c r="J18" s="3">
        <v>3000</v>
      </c>
      <c r="K18" s="3">
        <v>3000</v>
      </c>
      <c r="L18" s="3">
        <v>3000</v>
      </c>
      <c r="M18" s="3">
        <v>3000</v>
      </c>
      <c r="N18" s="3">
        <f>SUM(B18:M18)</f>
        <v>36000</v>
      </c>
      <c r="O18" t="s">
        <v>31</v>
      </c>
    </row>
    <row r="19" spans="1:15" x14ac:dyDescent="0.25">
      <c r="A19" t="s">
        <v>19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>
        <f t="shared" ref="N19:N20" si="3">SUM(B19:M19)</f>
        <v>0</v>
      </c>
    </row>
    <row r="20" spans="1:15" x14ac:dyDescent="0.25">
      <c r="B20" s="8">
        <f>+B18+B19</f>
        <v>3000</v>
      </c>
      <c r="C20" s="8">
        <f t="shared" ref="C20:M20" si="4">+C18+C19</f>
        <v>3000</v>
      </c>
      <c r="D20" s="8">
        <f t="shared" si="4"/>
        <v>3000</v>
      </c>
      <c r="E20" s="8">
        <f t="shared" si="4"/>
        <v>3000</v>
      </c>
      <c r="F20" s="8">
        <f t="shared" si="4"/>
        <v>3000</v>
      </c>
      <c r="G20" s="8">
        <f t="shared" si="4"/>
        <v>3000</v>
      </c>
      <c r="H20" s="8">
        <f t="shared" si="4"/>
        <v>3000</v>
      </c>
      <c r="I20" s="8">
        <f t="shared" si="4"/>
        <v>3000</v>
      </c>
      <c r="J20" s="8">
        <f t="shared" si="4"/>
        <v>3000</v>
      </c>
      <c r="K20" s="8">
        <f t="shared" si="4"/>
        <v>3000</v>
      </c>
      <c r="L20" s="8">
        <f t="shared" si="4"/>
        <v>3000</v>
      </c>
      <c r="M20" s="8">
        <f t="shared" si="4"/>
        <v>3000</v>
      </c>
      <c r="N20" s="8">
        <f t="shared" si="3"/>
        <v>36000</v>
      </c>
    </row>
    <row r="21" spans="1:1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5" x14ac:dyDescent="0.25">
      <c r="A22" s="2" t="s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5" x14ac:dyDescent="0.25">
      <c r="A23" s="10" t="s">
        <v>14</v>
      </c>
      <c r="B23" s="3">
        <v>900</v>
      </c>
      <c r="C23" s="3">
        <v>0</v>
      </c>
      <c r="D23" s="3">
        <v>900</v>
      </c>
      <c r="E23" s="3">
        <v>0</v>
      </c>
      <c r="F23" s="3">
        <v>0</v>
      </c>
      <c r="G23" s="3">
        <v>0</v>
      </c>
      <c r="H23" s="3">
        <v>0</v>
      </c>
      <c r="I23" s="3">
        <v>900</v>
      </c>
      <c r="J23" s="3">
        <v>900</v>
      </c>
      <c r="K23" s="3">
        <v>900</v>
      </c>
      <c r="L23" s="3">
        <v>0</v>
      </c>
      <c r="M23" s="3">
        <v>0</v>
      </c>
      <c r="N23" s="3">
        <f>SUM(B23:M23)</f>
        <v>4500</v>
      </c>
      <c r="O23" t="s">
        <v>31</v>
      </c>
    </row>
    <row r="24" spans="1:15" x14ac:dyDescent="0.25">
      <c r="A24" t="s">
        <v>19</v>
      </c>
      <c r="B24" s="3">
        <v>-2.75</v>
      </c>
      <c r="C24" s="3"/>
      <c r="D24" s="3">
        <v>-2.75</v>
      </c>
      <c r="E24" s="3"/>
      <c r="F24" s="3"/>
      <c r="G24" s="3"/>
      <c r="H24" s="3"/>
      <c r="I24" s="3">
        <v>-2.75</v>
      </c>
      <c r="J24" s="3">
        <v>-2.75</v>
      </c>
      <c r="K24" s="3">
        <v>-2.75</v>
      </c>
      <c r="L24" s="3"/>
      <c r="M24" s="3"/>
      <c r="N24" s="3">
        <f t="shared" ref="N24:N25" si="5">SUM(B24:M24)</f>
        <v>-13.75</v>
      </c>
    </row>
    <row r="25" spans="1:15" x14ac:dyDescent="0.25">
      <c r="B25" s="8">
        <f>+B23+B24</f>
        <v>897.25</v>
      </c>
      <c r="C25" s="8">
        <f t="shared" ref="C25:M25" si="6">+C23+C24</f>
        <v>0</v>
      </c>
      <c r="D25" s="8">
        <f t="shared" si="6"/>
        <v>897.25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6"/>
        <v>0</v>
      </c>
      <c r="I25" s="8">
        <f t="shared" si="6"/>
        <v>897.25</v>
      </c>
      <c r="J25" s="8">
        <f t="shared" si="6"/>
        <v>897.25</v>
      </c>
      <c r="K25" s="8">
        <f t="shared" si="6"/>
        <v>897.25</v>
      </c>
      <c r="L25" s="8">
        <f t="shared" si="6"/>
        <v>0</v>
      </c>
      <c r="M25" s="8">
        <f t="shared" si="6"/>
        <v>0</v>
      </c>
      <c r="N25" s="8">
        <f t="shared" si="5"/>
        <v>4486.25</v>
      </c>
    </row>
    <row r="26" spans="1:15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5" x14ac:dyDescent="0.25">
      <c r="A27" s="2" t="s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5" x14ac:dyDescent="0.25">
      <c r="A28" s="10" t="s">
        <v>14</v>
      </c>
      <c r="B28" s="3">
        <v>900</v>
      </c>
      <c r="C28" s="3">
        <v>900</v>
      </c>
      <c r="D28" s="3">
        <v>900</v>
      </c>
      <c r="E28" s="3">
        <v>900</v>
      </c>
      <c r="F28" s="3">
        <v>900</v>
      </c>
      <c r="G28" s="3">
        <v>900</v>
      </c>
      <c r="H28" s="3">
        <v>900</v>
      </c>
      <c r="I28" s="3">
        <v>900</v>
      </c>
      <c r="J28" s="3">
        <v>900</v>
      </c>
      <c r="K28" s="3">
        <v>900</v>
      </c>
      <c r="L28" s="3">
        <v>900</v>
      </c>
      <c r="M28" s="3">
        <v>900</v>
      </c>
      <c r="N28" s="3">
        <f>SUM(B28:M28)</f>
        <v>10800</v>
      </c>
      <c r="O28" t="s">
        <v>31</v>
      </c>
    </row>
    <row r="29" spans="1:15" x14ac:dyDescent="0.25">
      <c r="A29" s="14" t="s">
        <v>13</v>
      </c>
      <c r="B29" s="3">
        <v>0</v>
      </c>
      <c r="C29" s="3">
        <v>0</v>
      </c>
      <c r="D29" s="3">
        <v>0</v>
      </c>
      <c r="E29" s="3">
        <v>0</v>
      </c>
      <c r="F29" s="3">
        <v>-102</v>
      </c>
      <c r="G29" s="3"/>
      <c r="H29" s="3"/>
      <c r="I29" s="3"/>
      <c r="J29" s="3"/>
      <c r="K29" s="3"/>
      <c r="L29" s="3"/>
      <c r="M29" s="3"/>
      <c r="N29" s="3">
        <f>SUM(B29:M29)</f>
        <v>-102</v>
      </c>
    </row>
    <row r="30" spans="1:15" x14ac:dyDescent="0.25">
      <c r="A30" t="s">
        <v>19</v>
      </c>
      <c r="B30" s="3">
        <v>-2.75</v>
      </c>
      <c r="C30" s="3">
        <v>-2.75</v>
      </c>
      <c r="D30" s="3">
        <v>-2.75</v>
      </c>
      <c r="E30" s="3">
        <v>-2.75</v>
      </c>
      <c r="F30" s="3">
        <v>-2.75</v>
      </c>
      <c r="G30" s="3">
        <v>-2.75</v>
      </c>
      <c r="H30" s="3">
        <v>-2.75</v>
      </c>
      <c r="I30" s="3">
        <v>-2.75</v>
      </c>
      <c r="J30" s="3">
        <v>-2.75</v>
      </c>
      <c r="K30" s="3">
        <v>-2.75</v>
      </c>
      <c r="L30" s="3">
        <v>-2.75</v>
      </c>
      <c r="M30" s="3">
        <v>-2.75</v>
      </c>
      <c r="N30" s="3">
        <f t="shared" ref="N30:N31" si="7">SUM(B30:M30)</f>
        <v>-33</v>
      </c>
    </row>
    <row r="31" spans="1:15" x14ac:dyDescent="0.25">
      <c r="B31" s="8">
        <f>+B28+B30</f>
        <v>897.25</v>
      </c>
      <c r="C31" s="8">
        <f t="shared" ref="C31" si="8">+C28+C30</f>
        <v>897.25</v>
      </c>
      <c r="D31" s="8">
        <f t="shared" ref="D31" si="9">+D28+D30</f>
        <v>897.25</v>
      </c>
      <c r="E31" s="8">
        <f t="shared" ref="E31" si="10">+E28+E30</f>
        <v>897.25</v>
      </c>
      <c r="F31" s="8">
        <f>+F28+F29+F30</f>
        <v>795.25</v>
      </c>
      <c r="G31" s="8">
        <f t="shared" ref="G31" si="11">+G28+G30</f>
        <v>897.25</v>
      </c>
      <c r="H31" s="8">
        <f t="shared" ref="H31" si="12">+H28+H30</f>
        <v>897.25</v>
      </c>
      <c r="I31" s="8">
        <f t="shared" ref="I31" si="13">+I28+I30</f>
        <v>897.25</v>
      </c>
      <c r="J31" s="8">
        <f t="shared" ref="J31" si="14">+J28+J30</f>
        <v>897.25</v>
      </c>
      <c r="K31" s="8">
        <f t="shared" ref="K31" si="15">+K28+K30</f>
        <v>897.25</v>
      </c>
      <c r="L31" s="8">
        <f t="shared" ref="L31" si="16">+L28+L30</f>
        <v>897.25</v>
      </c>
      <c r="M31" s="8">
        <f t="shared" ref="M31" si="17">+M28+M30</f>
        <v>897.25</v>
      </c>
      <c r="N31" s="8">
        <f t="shared" si="7"/>
        <v>10665</v>
      </c>
    </row>
    <row r="32" spans="1:15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5" x14ac:dyDescent="0.25">
      <c r="A33" s="2" t="s">
        <v>18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5" x14ac:dyDescent="0.25">
      <c r="A34" s="11" t="s">
        <v>23</v>
      </c>
      <c r="B34" s="7">
        <f>1624.18-5.8</f>
        <v>1618.38</v>
      </c>
      <c r="C34" s="7">
        <v>1796.53</v>
      </c>
      <c r="D34" s="7">
        <v>1722.86</v>
      </c>
      <c r="E34" s="7">
        <v>1656.2</v>
      </c>
      <c r="F34" s="7">
        <v>1641.73</v>
      </c>
      <c r="G34" s="7">
        <v>2067.86</v>
      </c>
      <c r="H34" s="7">
        <v>1449.18</v>
      </c>
      <c r="I34" s="7">
        <v>1799.87</v>
      </c>
      <c r="J34" s="7">
        <v>1554.97</v>
      </c>
      <c r="K34" s="7">
        <v>1761.8</v>
      </c>
      <c r="L34" s="7">
        <v>1778.12</v>
      </c>
      <c r="M34" s="7">
        <v>1535.5</v>
      </c>
      <c r="N34" s="3">
        <f>SUM(B34:M34)</f>
        <v>20383</v>
      </c>
      <c r="O34" t="s">
        <v>31</v>
      </c>
    </row>
    <row r="35" spans="1:15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3"/>
    </row>
    <row r="36" spans="1:15" x14ac:dyDescent="0.25">
      <c r="A36" s="2" t="s">
        <v>21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3"/>
    </row>
    <row r="37" spans="1:15" x14ac:dyDescent="0.25">
      <c r="A37" s="11" t="s">
        <v>23</v>
      </c>
      <c r="B37" s="7">
        <v>1574.18</v>
      </c>
      <c r="C37" s="7">
        <v>2500</v>
      </c>
      <c r="D37" s="7">
        <v>1597.86</v>
      </c>
      <c r="E37" s="7">
        <v>0</v>
      </c>
      <c r="F37" s="7">
        <v>0</v>
      </c>
      <c r="G37" s="7">
        <v>2511</v>
      </c>
      <c r="H37" s="7">
        <v>0</v>
      </c>
      <c r="I37" s="7">
        <v>1745.88</v>
      </c>
      <c r="J37" s="7">
        <v>1508.97</v>
      </c>
      <c r="K37" s="7">
        <v>1711.8</v>
      </c>
      <c r="L37" s="7">
        <v>2600</v>
      </c>
      <c r="M37" s="7">
        <v>0</v>
      </c>
      <c r="N37" s="3">
        <f>SUM(B37:M37)</f>
        <v>15749.689999999999</v>
      </c>
      <c r="O37" t="s">
        <v>31</v>
      </c>
    </row>
    <row r="38" spans="1:15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3"/>
    </row>
    <row r="39" spans="1:15" x14ac:dyDescent="0.25">
      <c r="A39" s="2" t="s">
        <v>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3"/>
    </row>
    <row r="40" spans="1:15" x14ac:dyDescent="0.25">
      <c r="A40" s="11" t="s">
        <v>23</v>
      </c>
      <c r="B40" s="7">
        <f>1850.5+111.5</f>
        <v>1962</v>
      </c>
      <c r="C40" s="7">
        <v>1600.5</v>
      </c>
      <c r="D40" s="7">
        <v>1850</v>
      </c>
      <c r="E40" s="7">
        <v>1960.5</v>
      </c>
      <c r="F40" s="7">
        <v>1733.5</v>
      </c>
      <c r="G40" s="7">
        <v>1960.5</v>
      </c>
      <c r="H40" s="7">
        <v>1300.5</v>
      </c>
      <c r="I40" s="7">
        <v>2070.5</v>
      </c>
      <c r="J40" s="7">
        <v>1630.5</v>
      </c>
      <c r="K40" s="7">
        <v>1850.5</v>
      </c>
      <c r="L40" s="7">
        <v>1960.5</v>
      </c>
      <c r="M40" s="7">
        <v>1630.5</v>
      </c>
      <c r="N40" s="3">
        <f>SUM(B40:M40)</f>
        <v>21510</v>
      </c>
      <c r="O40" t="s">
        <v>31</v>
      </c>
    </row>
    <row r="41" spans="1:15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3"/>
    </row>
    <row r="42" spans="1:15" x14ac:dyDescent="0.25">
      <c r="A42" s="2" t="s">
        <v>24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3"/>
    </row>
    <row r="43" spans="1:15" x14ac:dyDescent="0.25">
      <c r="A43" s="11" t="s">
        <v>23</v>
      </c>
      <c r="B43" s="7">
        <v>2500</v>
      </c>
      <c r="C43" s="7">
        <v>0</v>
      </c>
      <c r="D43" s="7">
        <v>2500</v>
      </c>
      <c r="E43" s="7">
        <v>2300</v>
      </c>
      <c r="F43" s="7">
        <v>2300</v>
      </c>
      <c r="G43" s="7">
        <v>2300</v>
      </c>
      <c r="H43" s="7">
        <v>2300</v>
      </c>
      <c r="I43" s="7">
        <v>0</v>
      </c>
      <c r="J43" s="7">
        <v>920</v>
      </c>
      <c r="K43" s="7">
        <v>0</v>
      </c>
      <c r="L43" s="7">
        <v>0</v>
      </c>
      <c r="M43" s="7">
        <v>2300</v>
      </c>
      <c r="N43" s="3">
        <f>SUM(B43:M43)</f>
        <v>17420</v>
      </c>
      <c r="O43" t="s">
        <v>31</v>
      </c>
    </row>
    <row r="44" spans="1:15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3"/>
    </row>
    <row r="45" spans="1:15" x14ac:dyDescent="0.25">
      <c r="A45" s="2" t="s">
        <v>46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3"/>
    </row>
    <row r="46" spans="1:15" x14ac:dyDescent="0.25">
      <c r="A46" s="11" t="s">
        <v>23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f>1726.12+900</f>
        <v>2626.12</v>
      </c>
      <c r="M46" s="7">
        <f>1489.5+900</f>
        <v>2389.5</v>
      </c>
      <c r="N46" s="3">
        <f>SUM(B46:M46)</f>
        <v>5015.62</v>
      </c>
      <c r="O46" s="6" t="s">
        <v>31</v>
      </c>
    </row>
    <row r="47" spans="1:15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3"/>
    </row>
    <row r="48" spans="1:15" x14ac:dyDescent="0.25">
      <c r="A48" s="2" t="s">
        <v>33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3"/>
    </row>
    <row r="49" spans="1:15" x14ac:dyDescent="0.25">
      <c r="A49" s="11" t="s">
        <v>23</v>
      </c>
      <c r="B49" s="7">
        <v>0</v>
      </c>
      <c r="C49" s="7">
        <v>0</v>
      </c>
      <c r="D49" s="7">
        <v>3508.5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3">
        <f>SUM(B49:M49)</f>
        <v>3508.5</v>
      </c>
      <c r="O49" t="s">
        <v>31</v>
      </c>
    </row>
    <row r="50" spans="1:15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5" ht="15.75" thickBot="1" x14ac:dyDescent="0.3">
      <c r="B51" s="12">
        <f>+B46+B43+B40+B37+B34+B28+B23+B18+B12+B7+B49</f>
        <v>17354.560000000001</v>
      </c>
      <c r="C51" s="12">
        <f t="shared" ref="C51:N51" si="18">+C46+C43+C40+C37+C34+C28+C23+C18+C12+C7+C49</f>
        <v>14697.029999999999</v>
      </c>
      <c r="D51" s="12">
        <f t="shared" si="18"/>
        <v>20879.22</v>
      </c>
      <c r="E51" s="12">
        <f t="shared" si="18"/>
        <v>14716.7</v>
      </c>
      <c r="F51" s="12">
        <f t="shared" si="18"/>
        <v>14475.23</v>
      </c>
      <c r="G51" s="12">
        <f t="shared" si="18"/>
        <v>17639.36</v>
      </c>
      <c r="H51" s="12">
        <f t="shared" si="18"/>
        <v>13849.68</v>
      </c>
      <c r="I51" s="12">
        <f t="shared" si="18"/>
        <v>15316.25</v>
      </c>
      <c r="J51" s="12">
        <f t="shared" si="18"/>
        <v>15314.44</v>
      </c>
      <c r="K51" s="12">
        <f t="shared" si="18"/>
        <v>15024.1</v>
      </c>
      <c r="L51" s="12">
        <f t="shared" si="18"/>
        <v>17764.739999999998</v>
      </c>
      <c r="M51" s="12">
        <f t="shared" si="18"/>
        <v>16655.5</v>
      </c>
      <c r="N51" s="12">
        <f t="shared" si="18"/>
        <v>193686.81</v>
      </c>
    </row>
    <row r="52" spans="1:15" ht="15.75" thickTop="1" x14ac:dyDescent="0.25"/>
    <row r="53" spans="1:15" x14ac:dyDescent="0.25">
      <c r="N53" s="6"/>
    </row>
  </sheetData>
  <printOptions gridLines="1"/>
  <pageMargins left="0.39370078740157483" right="0.19685039370078741" top="0.19685039370078741" bottom="0.19685039370078741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opLeftCell="A25" workbookViewId="0">
      <selection activeCell="E19" sqref="E19"/>
    </sheetView>
  </sheetViews>
  <sheetFormatPr defaultRowHeight="15" x14ac:dyDescent="0.25"/>
  <cols>
    <col min="4" max="4" width="12.42578125" customWidth="1"/>
    <col min="5" max="5" width="11.85546875" customWidth="1"/>
    <col min="6" max="6" width="25.42578125" customWidth="1"/>
    <col min="7" max="7" width="11.5703125" bestFit="1" customWidth="1"/>
    <col min="8" max="8" width="11.5703125" customWidth="1"/>
    <col min="9" max="9" width="10.42578125" customWidth="1"/>
    <col min="10" max="10" width="11.5703125" bestFit="1" customWidth="1"/>
    <col min="11" max="11" width="11.28515625" customWidth="1"/>
    <col min="12" max="12" width="10.28515625" bestFit="1" customWidth="1"/>
  </cols>
  <sheetData>
    <row r="1" spans="1:8" x14ac:dyDescent="0.25">
      <c r="A1" t="s">
        <v>17</v>
      </c>
    </row>
    <row r="2" spans="1:8" x14ac:dyDescent="0.25">
      <c r="A2" t="s">
        <v>29</v>
      </c>
    </row>
    <row r="5" spans="1:8" x14ac:dyDescent="0.25">
      <c r="B5" s="2" t="s">
        <v>25</v>
      </c>
      <c r="G5" s="13" t="s">
        <v>27</v>
      </c>
      <c r="H5" s="13"/>
    </row>
    <row r="6" spans="1:8" x14ac:dyDescent="0.25">
      <c r="A6">
        <v>1</v>
      </c>
      <c r="B6" t="s">
        <v>16</v>
      </c>
      <c r="G6" s="3">
        <v>48000</v>
      </c>
      <c r="H6" s="3"/>
    </row>
    <row r="7" spans="1:8" x14ac:dyDescent="0.25">
      <c r="G7" s="3"/>
      <c r="H7" s="3"/>
    </row>
    <row r="8" spans="1:8" x14ac:dyDescent="0.25">
      <c r="G8" s="3"/>
      <c r="H8" s="3"/>
    </row>
    <row r="9" spans="1:8" x14ac:dyDescent="0.25">
      <c r="B9" s="2" t="s">
        <v>15</v>
      </c>
      <c r="G9" s="3"/>
      <c r="H9" s="3"/>
    </row>
    <row r="10" spans="1:8" x14ac:dyDescent="0.25">
      <c r="A10">
        <v>1</v>
      </c>
      <c r="B10" t="s">
        <v>18</v>
      </c>
      <c r="G10" s="3">
        <v>10800</v>
      </c>
      <c r="H10" s="3"/>
    </row>
    <row r="11" spans="1:8" x14ac:dyDescent="0.25">
      <c r="G11" s="3"/>
      <c r="H11" s="3"/>
    </row>
    <row r="12" spans="1:8" x14ac:dyDescent="0.25">
      <c r="G12" s="3"/>
      <c r="H12" s="3"/>
    </row>
    <row r="13" spans="1:8" x14ac:dyDescent="0.25">
      <c r="B13" s="2" t="s">
        <v>14</v>
      </c>
      <c r="G13" s="3"/>
      <c r="H13" s="3"/>
    </row>
    <row r="14" spans="1:8" x14ac:dyDescent="0.25">
      <c r="A14">
        <v>1</v>
      </c>
      <c r="B14" t="s">
        <v>21</v>
      </c>
      <c r="G14" s="3">
        <v>4500</v>
      </c>
      <c r="H14" s="3"/>
    </row>
    <row r="15" spans="1:8" x14ac:dyDescent="0.25">
      <c r="A15">
        <v>2</v>
      </c>
      <c r="B15" t="s">
        <v>20</v>
      </c>
      <c r="G15" s="3">
        <v>10800</v>
      </c>
      <c r="H15" s="3"/>
    </row>
    <row r="16" spans="1:8" x14ac:dyDescent="0.25">
      <c r="A16">
        <v>4</v>
      </c>
      <c r="B16" t="s">
        <v>32</v>
      </c>
      <c r="G16" s="3">
        <v>36000</v>
      </c>
      <c r="H16" s="3"/>
    </row>
    <row r="17" spans="1:11" x14ac:dyDescent="0.25">
      <c r="G17" s="8">
        <f>SUM(G14:G16)</f>
        <v>51300</v>
      </c>
      <c r="H17" s="9"/>
    </row>
    <row r="18" spans="1:11" x14ac:dyDescent="0.25">
      <c r="G18" s="3"/>
      <c r="H18" s="3"/>
    </row>
    <row r="19" spans="1:11" x14ac:dyDescent="0.25">
      <c r="G19" s="3"/>
      <c r="H19" s="3"/>
    </row>
    <row r="20" spans="1:11" x14ac:dyDescent="0.25">
      <c r="B20" s="2" t="s">
        <v>22</v>
      </c>
      <c r="G20" s="3"/>
      <c r="H20" s="3"/>
    </row>
    <row r="21" spans="1:11" x14ac:dyDescent="0.25">
      <c r="A21">
        <v>1</v>
      </c>
      <c r="B21" t="s">
        <v>18</v>
      </c>
      <c r="G21" s="3">
        <v>20383</v>
      </c>
      <c r="H21" s="3"/>
    </row>
    <row r="22" spans="1:11" x14ac:dyDescent="0.25">
      <c r="A22">
        <v>2</v>
      </c>
      <c r="B22" t="s">
        <v>21</v>
      </c>
      <c r="G22" s="3">
        <v>15749.69</v>
      </c>
      <c r="H22" s="3"/>
    </row>
    <row r="23" spans="1:11" x14ac:dyDescent="0.25">
      <c r="A23">
        <v>3</v>
      </c>
      <c r="B23" t="s">
        <v>20</v>
      </c>
      <c r="G23" s="3">
        <v>21510</v>
      </c>
      <c r="H23" s="3"/>
    </row>
    <row r="24" spans="1:11" x14ac:dyDescent="0.25">
      <c r="A24">
        <v>4</v>
      </c>
      <c r="B24" t="s">
        <v>24</v>
      </c>
      <c r="G24" s="7">
        <v>17420</v>
      </c>
      <c r="H24" s="7"/>
    </row>
    <row r="25" spans="1:11" x14ac:dyDescent="0.25">
      <c r="A25">
        <v>5</v>
      </c>
      <c r="B25" t="s">
        <v>33</v>
      </c>
      <c r="G25" s="7">
        <v>3508.5</v>
      </c>
      <c r="H25" s="7"/>
    </row>
    <row r="26" spans="1:11" x14ac:dyDescent="0.25">
      <c r="A26">
        <v>6</v>
      </c>
      <c r="B26" t="s">
        <v>34</v>
      </c>
      <c r="G26" s="7">
        <f>3215.62+1800</f>
        <v>5015.62</v>
      </c>
      <c r="H26" s="7"/>
    </row>
    <row r="27" spans="1:11" x14ac:dyDescent="0.25">
      <c r="G27" s="8">
        <f>SUM(G21:G26)</f>
        <v>83586.81</v>
      </c>
      <c r="H27" s="9"/>
    </row>
    <row r="31" spans="1:11" x14ac:dyDescent="0.25">
      <c r="B31" s="15" t="s">
        <v>30</v>
      </c>
    </row>
    <row r="32" spans="1:11" x14ac:dyDescent="0.25">
      <c r="B32" s="15"/>
      <c r="G32" s="16" t="s">
        <v>35</v>
      </c>
      <c r="H32" s="16" t="s">
        <v>15</v>
      </c>
      <c r="I32" s="16" t="s">
        <v>14</v>
      </c>
      <c r="J32" s="16" t="s">
        <v>23</v>
      </c>
      <c r="K32" s="16" t="s">
        <v>12</v>
      </c>
    </row>
    <row r="33" spans="1:12" x14ac:dyDescent="0.25">
      <c r="A33">
        <v>1</v>
      </c>
      <c r="B33" t="s">
        <v>16</v>
      </c>
      <c r="F33" t="s">
        <v>26</v>
      </c>
      <c r="G33" s="9">
        <v>48000</v>
      </c>
      <c r="H33" s="9"/>
      <c r="K33" s="6">
        <f>SUM(G33:J33)</f>
        <v>48000</v>
      </c>
    </row>
    <row r="34" spans="1:12" x14ac:dyDescent="0.25">
      <c r="A34">
        <v>2</v>
      </c>
      <c r="B34" t="s">
        <v>32</v>
      </c>
      <c r="G34" s="9"/>
      <c r="H34" s="9"/>
      <c r="I34" s="3">
        <v>36000</v>
      </c>
      <c r="K34" s="6">
        <f t="shared" ref="K34:K40" si="0">SUM(G34:J34)</f>
        <v>36000</v>
      </c>
    </row>
    <row r="35" spans="1:12" x14ac:dyDescent="0.25">
      <c r="A35">
        <v>3</v>
      </c>
      <c r="B35" t="s">
        <v>18</v>
      </c>
      <c r="F35" t="s">
        <v>39</v>
      </c>
      <c r="G35" s="9"/>
      <c r="H35" s="9">
        <v>10800</v>
      </c>
      <c r="I35" s="3"/>
      <c r="J35" s="6">
        <v>20383</v>
      </c>
      <c r="K35" s="6">
        <f t="shared" si="0"/>
        <v>31183</v>
      </c>
      <c r="L35" s="20" t="s">
        <v>36</v>
      </c>
    </row>
    <row r="36" spans="1:12" x14ac:dyDescent="0.25">
      <c r="A36">
        <v>4</v>
      </c>
      <c r="B36" t="s">
        <v>21</v>
      </c>
      <c r="F36" t="s">
        <v>41</v>
      </c>
      <c r="G36" s="9"/>
      <c r="H36" s="9"/>
      <c r="I36" s="3">
        <v>4500</v>
      </c>
      <c r="J36" s="6">
        <v>15749.69</v>
      </c>
      <c r="K36" s="6">
        <f t="shared" si="0"/>
        <v>20249.690000000002</v>
      </c>
      <c r="L36" s="20" t="s">
        <v>36</v>
      </c>
    </row>
    <row r="37" spans="1:12" x14ac:dyDescent="0.25">
      <c r="A37">
        <v>5</v>
      </c>
      <c r="B37" t="s">
        <v>20</v>
      </c>
      <c r="F37" t="s">
        <v>40</v>
      </c>
      <c r="G37" s="9"/>
      <c r="H37" s="9"/>
      <c r="I37" s="3">
        <v>10800</v>
      </c>
      <c r="J37" s="6">
        <v>21510</v>
      </c>
      <c r="K37" s="6">
        <f t="shared" si="0"/>
        <v>32310</v>
      </c>
      <c r="L37" s="20" t="s">
        <v>36</v>
      </c>
    </row>
    <row r="38" spans="1:12" x14ac:dyDescent="0.25">
      <c r="A38">
        <v>6</v>
      </c>
      <c r="B38" t="s">
        <v>33</v>
      </c>
      <c r="F38" t="s">
        <v>43</v>
      </c>
      <c r="G38" s="17"/>
      <c r="H38" s="17"/>
      <c r="I38" s="3"/>
      <c r="J38" s="19">
        <v>3508.5</v>
      </c>
      <c r="K38" s="6">
        <f t="shared" si="0"/>
        <v>3508.5</v>
      </c>
    </row>
    <row r="39" spans="1:12" x14ac:dyDescent="0.25">
      <c r="A39">
        <v>7</v>
      </c>
      <c r="B39" t="s">
        <v>34</v>
      </c>
      <c r="F39" t="s">
        <v>42</v>
      </c>
      <c r="G39" s="9"/>
      <c r="H39" s="9"/>
      <c r="I39" s="3"/>
      <c r="J39" s="19">
        <v>5015.62</v>
      </c>
      <c r="K39" s="6">
        <f t="shared" si="0"/>
        <v>5015.62</v>
      </c>
    </row>
    <row r="40" spans="1:12" x14ac:dyDescent="0.25">
      <c r="A40">
        <v>8</v>
      </c>
      <c r="B40" t="s">
        <v>24</v>
      </c>
      <c r="F40" t="s">
        <v>38</v>
      </c>
      <c r="G40" s="9"/>
      <c r="H40" s="9"/>
      <c r="I40" s="3"/>
      <c r="J40" s="19">
        <v>17420</v>
      </c>
      <c r="K40" s="6">
        <f t="shared" si="0"/>
        <v>17420</v>
      </c>
    </row>
    <row r="41" spans="1:12" ht="15.75" thickBot="1" x14ac:dyDescent="0.3">
      <c r="G41" s="18">
        <f>SUM(G33:G40)</f>
        <v>48000</v>
      </c>
      <c r="H41" s="18">
        <f t="shared" ref="H41:K41" si="1">SUM(H33:H40)</f>
        <v>10800</v>
      </c>
      <c r="I41" s="18">
        <f t="shared" si="1"/>
        <v>51300</v>
      </c>
      <c r="J41" s="18">
        <f t="shared" si="1"/>
        <v>83586.81</v>
      </c>
      <c r="K41" s="18">
        <f t="shared" si="1"/>
        <v>193686.81</v>
      </c>
    </row>
    <row r="42" spans="1:12" ht="15.75" thickTop="1" x14ac:dyDescent="0.25"/>
    <row r="43" spans="1:12" x14ac:dyDescent="0.25">
      <c r="J43" s="19">
        <f>+J38+J39+J40</f>
        <v>25944.12</v>
      </c>
      <c r="L43" s="20" t="s">
        <v>37</v>
      </c>
    </row>
  </sheetData>
  <pageMargins left="0.39370078740157483" right="0.19685039370078741" top="0.39370078740157483" bottom="0.19685039370078741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D25" sqref="D25"/>
    </sheetView>
  </sheetViews>
  <sheetFormatPr defaultRowHeight="15" x14ac:dyDescent="0.25"/>
  <cols>
    <col min="5" max="5" width="17.140625" customWidth="1"/>
  </cols>
  <sheetData>
    <row r="1" spans="1:6" x14ac:dyDescent="0.25">
      <c r="A1" t="s">
        <v>17</v>
      </c>
    </row>
    <row r="2" spans="1:6" x14ac:dyDescent="0.25">
      <c r="A2" t="s">
        <v>44</v>
      </c>
    </row>
    <row r="5" spans="1:6" x14ac:dyDescent="0.25">
      <c r="A5">
        <v>1</v>
      </c>
      <c r="B5" t="s">
        <v>33</v>
      </c>
      <c r="F5" t="s">
        <v>43</v>
      </c>
    </row>
    <row r="6" spans="1:6" x14ac:dyDescent="0.25">
      <c r="B6" t="s">
        <v>45</v>
      </c>
    </row>
    <row r="10" spans="1:6" x14ac:dyDescent="0.25">
      <c r="A10">
        <v>2</v>
      </c>
      <c r="B10" t="s">
        <v>34</v>
      </c>
      <c r="F10" t="s">
        <v>42</v>
      </c>
    </row>
    <row r="11" spans="1:6" x14ac:dyDescent="0.25">
      <c r="B11" t="s">
        <v>45</v>
      </c>
    </row>
    <row r="15" spans="1:6" x14ac:dyDescent="0.25">
      <c r="A15">
        <v>3</v>
      </c>
      <c r="B15" t="s">
        <v>24</v>
      </c>
      <c r="F15" t="s">
        <v>38</v>
      </c>
    </row>
    <row r="16" spans="1:6" x14ac:dyDescent="0.25"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</vt:lpstr>
      <vt:lpstr>SUMMARY</vt:lpstr>
      <vt:lpstr>SUB CON DETAILS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2018-05-24T02:30:58Z</cp:lastPrinted>
  <dcterms:created xsi:type="dcterms:W3CDTF">2017-04-18T04:58:56Z</dcterms:created>
  <dcterms:modified xsi:type="dcterms:W3CDTF">2018-05-24T09:42:56Z</dcterms:modified>
</cp:coreProperties>
</file>